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vierod\Documents\Predial\Indice de Morocidad e Ingresos\Año2025\"/>
    </mc:Choice>
  </mc:AlternateContent>
  <bookViews>
    <workbookView xWindow="360" yWindow="270" windowWidth="18555" windowHeight="11640"/>
  </bookViews>
  <sheets>
    <sheet name="MARZO 2025" sheetId="1" r:id="rId1"/>
  </sheets>
  <externalReferences>
    <externalReference r:id="rId2"/>
  </externalReferences>
  <definedNames>
    <definedName name="A_impresión_IM" localSheetId="0">'MARZO 2025'!$A$9:$J$72</definedName>
    <definedName name="A_impresión_IM">#REF!</definedName>
    <definedName name="_xlnm.Print_Area" localSheetId="0">'MARZO 2025'!$A$2:$S$65</definedName>
    <definedName name="TOTALA" localSheetId="0">'MARZO 2025'!$E$65</definedName>
    <definedName name="TOTALA">#REF!</definedName>
    <definedName name="TOTALE" localSheetId="0">'MARZO 2025'!#REF!</definedName>
    <definedName name="TOTALE">#REF!</definedName>
    <definedName name="TOTALEG">'[1]CONGRESO 1ER.TRI.2002'!#REF!</definedName>
    <definedName name="TOTALEGR">'[1]CONGRESO 1ER.TRI.2002'!#REF!</definedName>
    <definedName name="TOTALEGRE">'[1]CONGRESO 1ER.TRI.2002'!#REF!</definedName>
    <definedName name="TOTALEGRES">'[1]CONGRESO 1ER.TRI.2002'!#REF!</definedName>
  </definedNames>
  <calcPr calcId="162913"/>
</workbook>
</file>

<file path=xl/calcChain.xml><?xml version="1.0" encoding="utf-8"?>
<calcChain xmlns="http://schemas.openxmlformats.org/spreadsheetml/2006/main">
  <c r="O26" i="1" l="1"/>
  <c r="C17" i="1" l="1"/>
  <c r="E17" i="1"/>
  <c r="G17" i="1"/>
  <c r="S24" i="1" l="1"/>
  <c r="S49" i="1"/>
  <c r="S51" i="1" l="1"/>
  <c r="S50" i="1"/>
  <c r="S25" i="1"/>
  <c r="E26" i="1" l="1"/>
  <c r="S16" i="1"/>
  <c r="O60" i="1"/>
  <c r="O62" i="1" s="1"/>
  <c r="M60" i="1"/>
  <c r="M62" i="1" s="1"/>
  <c r="K60" i="1"/>
  <c r="K62" i="1" s="1"/>
  <c r="G60" i="1"/>
  <c r="G62" i="1" s="1"/>
  <c r="E60" i="1"/>
  <c r="E62" i="1" s="1"/>
  <c r="C60" i="1"/>
  <c r="C62" i="1" s="1"/>
  <c r="S59" i="1"/>
  <c r="C52" i="1"/>
  <c r="S8" i="1"/>
  <c r="K10" i="1"/>
  <c r="S14" i="1"/>
  <c r="S15" i="1"/>
  <c r="K17" i="1"/>
  <c r="M17" i="1"/>
  <c r="O17" i="1"/>
  <c r="S21" i="1"/>
  <c r="S22" i="1"/>
  <c r="S23" i="1"/>
  <c r="C26" i="1"/>
  <c r="G26" i="1"/>
  <c r="K26" i="1"/>
  <c r="M26" i="1"/>
  <c r="S29" i="1"/>
  <c r="S32" i="1"/>
  <c r="C33" i="1"/>
  <c r="E33" i="1"/>
  <c r="G33" i="1"/>
  <c r="K33" i="1"/>
  <c r="M33" i="1"/>
  <c r="O33" i="1"/>
  <c r="S36" i="1"/>
  <c r="S37" i="1"/>
  <c r="C40" i="1"/>
  <c r="E40" i="1"/>
  <c r="G40" i="1"/>
  <c r="K40" i="1"/>
  <c r="M40" i="1"/>
  <c r="O40" i="1"/>
  <c r="S47" i="1"/>
  <c r="S48" i="1"/>
  <c r="E52" i="1"/>
  <c r="E54" i="1" s="1"/>
  <c r="G52" i="1"/>
  <c r="G54" i="1" s="1"/>
  <c r="K52" i="1"/>
  <c r="K54" i="1" s="1"/>
  <c r="M52" i="1"/>
  <c r="M54" i="1" s="1"/>
  <c r="O52" i="1"/>
  <c r="O54" i="1" s="1"/>
  <c r="S17" i="1" l="1"/>
  <c r="S26" i="1"/>
  <c r="M42" i="1"/>
  <c r="M65" i="1" s="1"/>
  <c r="O42" i="1"/>
  <c r="O65" i="1" s="1"/>
  <c r="S52" i="1"/>
  <c r="S62" i="1"/>
  <c r="S60" i="1"/>
  <c r="C54" i="1"/>
  <c r="S54" i="1" s="1"/>
  <c r="S33" i="1"/>
  <c r="K42" i="1"/>
  <c r="K65" i="1" s="1"/>
  <c r="S40" i="1"/>
  <c r="G42" i="1"/>
  <c r="G65" i="1" s="1"/>
  <c r="C42" i="1"/>
  <c r="C65" i="1" s="1"/>
  <c r="E42" i="1"/>
  <c r="E65" i="1" s="1"/>
  <c r="I16" i="1" l="1"/>
  <c r="I15" i="1"/>
  <c r="I14" i="1"/>
  <c r="I24" i="1"/>
  <c r="S65" i="1"/>
  <c r="Q49" i="1"/>
  <c r="Q24" i="1"/>
  <c r="I25" i="1"/>
  <c r="I49" i="1"/>
  <c r="Q50" i="1"/>
  <c r="Q25" i="1"/>
  <c r="I59" i="1"/>
  <c r="I60" i="1" s="1"/>
  <c r="I62" i="1" s="1"/>
  <c r="Q29" i="1"/>
  <c r="Q23" i="1"/>
  <c r="Q21" i="1"/>
  <c r="Q36" i="1"/>
  <c r="Q37" i="1"/>
  <c r="Q30" i="1"/>
  <c r="Q31" i="1"/>
  <c r="Q38" i="1"/>
  <c r="Q14" i="1"/>
  <c r="Q59" i="1"/>
  <c r="Q60" i="1" s="1"/>
  <c r="Q62" i="1" s="1"/>
  <c r="Q39" i="1"/>
  <c r="Q42" i="1"/>
  <c r="Q47" i="1"/>
  <c r="Q15" i="1"/>
  <c r="Q20" i="1"/>
  <c r="Q51" i="1"/>
  <c r="Q32" i="1"/>
  <c r="Q54" i="1"/>
  <c r="Q22" i="1"/>
  <c r="Q48" i="1"/>
  <c r="Q16" i="1"/>
  <c r="I36" i="1"/>
  <c r="I21" i="1"/>
  <c r="I23" i="1"/>
  <c r="I31" i="1"/>
  <c r="I37" i="1"/>
  <c r="I29" i="1"/>
  <c r="I22" i="1"/>
  <c r="I48" i="1"/>
  <c r="I32" i="1"/>
  <c r="S42" i="1"/>
  <c r="I47" i="1"/>
  <c r="I39" i="1"/>
  <c r="I38" i="1"/>
  <c r="I30" i="1"/>
  <c r="I51" i="1"/>
  <c r="I20" i="1"/>
  <c r="I50" i="1"/>
  <c r="I40" i="1" l="1"/>
  <c r="I17" i="1"/>
  <c r="Q17" i="1"/>
  <c r="Q40" i="1"/>
  <c r="Q52" i="1"/>
  <c r="Q33" i="1"/>
  <c r="Q26" i="1"/>
  <c r="Q65" i="1"/>
  <c r="I52" i="1"/>
  <c r="I54" i="1" s="1"/>
  <c r="I33" i="1"/>
  <c r="I26" i="1"/>
  <c r="I42" i="1" l="1"/>
  <c r="I65" i="1" s="1"/>
</calcChain>
</file>

<file path=xl/sharedStrings.xml><?xml version="1.0" encoding="utf-8"?>
<sst xmlns="http://schemas.openxmlformats.org/spreadsheetml/2006/main" count="48" uniqueCount="45">
  <si>
    <t>ESTADO DE ORIGEN DE FONDOS</t>
  </si>
  <si>
    <t>ACUMULADO</t>
  </si>
  <si>
    <t>PRESUPUESTO</t>
  </si>
  <si>
    <t>PROP.</t>
  </si>
  <si>
    <t>IMPUESTOS:</t>
  </si>
  <si>
    <t>ADQUISICION DE INMUEBLES</t>
  </si>
  <si>
    <t>PREDIAL</t>
  </si>
  <si>
    <t>DIVERSIONES Y ESPECTACULOS</t>
  </si>
  <si>
    <t>CONSTRUCCIONES Y URBANIZA.</t>
  </si>
  <si>
    <t>INSCRIPCIONES Y REFRENDOS</t>
  </si>
  <si>
    <t>DERECHOS DIVERSOS</t>
  </si>
  <si>
    <t>RENDIMIENTOS BANCARIOS</t>
  </si>
  <si>
    <t>DIVERSOS PRODUCTOS</t>
  </si>
  <si>
    <t>DONATIVOS</t>
  </si>
  <si>
    <t>APROVECHAMIENTOS DIVERSOS</t>
  </si>
  <si>
    <t>PARTICIPACIONES:</t>
  </si>
  <si>
    <t xml:space="preserve"> </t>
  </si>
  <si>
    <t>INGRESOS TOTALES:</t>
  </si>
  <si>
    <t>SUB TOTAL INGRESOS</t>
  </si>
  <si>
    <t>MUNICIPIO DE SAN PEDRO GARZA GARCIA, N.L.</t>
  </si>
  <si>
    <t>EXPEDICIÓN DE LICENCIAS Y PERMISOS</t>
  </si>
  <si>
    <t>MULTAS</t>
  </si>
  <si>
    <t>CONTRIBUCIONES 7 Y 17%.</t>
  </si>
  <si>
    <t>PRODUCTOS DE TIPO CORRIENTE:</t>
  </si>
  <si>
    <t>ARRENDAMIENTO Y EXPLOT. BIENES MUNICIPALES.</t>
  </si>
  <si>
    <t>APROVECHAMIENTOS DE TIPO CORRIENTE:</t>
  </si>
  <si>
    <t>DERECHOS:</t>
  </si>
  <si>
    <t>PARTICIPACIONES, APORTACIONES, TRANSFERENCIAS, ASIGNACIONES</t>
  </si>
  <si>
    <t>INGRESOS DE GESTIÓN</t>
  </si>
  <si>
    <t>SUBTOTAL PARTICIPACIONES, APORTACIONES, TRANSFERENCIAS, ASIGNACIONES</t>
  </si>
  <si>
    <t>PARTICIPACIONES</t>
  </si>
  <si>
    <t>APORTACIONES FEDERALES FAISM</t>
  </si>
  <si>
    <t>APORTACIONES FEDERALES FAFM</t>
  </si>
  <si>
    <t>OTROS INGRESOS Y BENEFICIOS</t>
  </si>
  <si>
    <t>OTROS INGRESOS Y BENEFICIOS VARIOS</t>
  </si>
  <si>
    <t>SUBTOTAL OTROS INGRESOS Y BENEFICIOS VARIOS</t>
  </si>
  <si>
    <t>APORTACIONES ESTATALES</t>
  </si>
  <si>
    <t>VENTA DE BIENES MUNICIPALES</t>
  </si>
  <si>
    <t>PARTICIPACIONES ESTATALES</t>
  </si>
  <si>
    <t>OTROS INGRESOS</t>
  </si>
  <si>
    <t>APROVECHAMIENTOS URBANOS OPTATIVOS</t>
  </si>
  <si>
    <t>2025 VS 2024</t>
  </si>
  <si>
    <t>CUS OPTATIVO</t>
  </si>
  <si>
    <t>COMPARATIVO MES DICIEMBRE DE  2024 VS MES DE DICIEMBRE 2025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</si>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</sst>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1" x14ac:knownFonts="1">
    <font>
      <sz val="10"/>
      <name val="Courier New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Helv"/>
    </font>
    <font>
      <sz val="14"/>
      <name val="Courier New"/>
      <family val="3"/>
    </font>
    <font>
      <b/>
      <sz val="15"/>
      <name val="Arial"/>
      <family val="2"/>
    </font>
    <font>
      <b/>
      <sz val="10"/>
      <name val="Arial"/>
      <family val="2"/>
    </font>
    <font>
      <b/>
      <sz val="10"/>
      <name val="Helv"/>
    </font>
    <font>
      <b/>
      <sz val="11"/>
      <name val="Arial"/>
      <family val="2"/>
    </font>
    <font>
      <b/>
      <sz val="11"/>
      <name val="Helv"/>
    </font>
    <font>
      <sz val="11"/>
      <name val="Courier New"/>
      <family val="3"/>
    </font>
    <font>
      <sz val="10"/>
      <color rgb="FF0065B0"/>
      <name val="Courier New"/>
      <family val="3"/>
    </font>
    <font>
      <b/>
      <sz val="11"/>
      <color rgb="FF0065B0"/>
      <name val="Arial"/>
      <family val="2"/>
    </font>
    <font>
      <sz val="10"/>
      <color rgb="FF0065B0"/>
      <name val="Arial"/>
      <family val="2"/>
    </font>
    <font>
      <b/>
      <sz val="12"/>
      <color rgb="FF0065B0"/>
      <name val="Arial"/>
      <family val="2"/>
    </font>
    <font>
      <b/>
      <sz val="12"/>
      <color rgb="FF0065B0"/>
      <name val="Courier New"/>
      <family val="3"/>
    </font>
    <font>
      <b/>
      <sz val="12"/>
      <color rgb="FF0065B0"/>
      <name val="Helv"/>
    </font>
    <font>
      <b/>
      <sz val="18"/>
      <color rgb="FF005A9E"/>
      <name val="Arial"/>
      <family val="2"/>
    </font>
    <font>
      <b/>
      <sz val="18"/>
      <color rgb="FF00569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8"/>
      </patternFill>
    </fill>
    <fill>
      <patternFill patternType="solid">
        <fgColor theme="0"/>
        <bgColor indexed="64"/>
      </patternFill>
    </fill>
    <fill>
      <patternFill patternType="gray125">
        <fgColor indexed="8"/>
        <bgColor rgb="FF12D7F2"/>
      </patternFill>
    </fill>
    <fill>
      <patternFill patternType="gray125">
        <bgColor rgb="FF12D7F2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164" fontId="0" fillId="0" borderId="0"/>
    <xf numFmtId="9" fontId="1" fillId="0" borderId="0" applyFont="0" applyFill="0" applyBorder="0" applyAlignment="0" applyProtection="0"/>
  </cellStyleXfs>
  <cellXfs count="140">
    <xf numFmtId="164" fontId="0" fillId="0" borderId="0" xfId="0"/>
    <xf numFmtId="164" fontId="0" fillId="0" borderId="0" xfId="0" applyFill="1" applyBorder="1"/>
    <xf numFmtId="164" fontId="4" fillId="0" borderId="0" xfId="0" applyFont="1" applyAlignment="1">
      <alignment vertical="center"/>
    </xf>
    <xf numFmtId="164" fontId="6" fillId="0" borderId="0" xfId="0" applyFont="1"/>
    <xf numFmtId="164" fontId="0" fillId="0" borderId="0" xfId="0" applyBorder="1"/>
    <xf numFmtId="9" fontId="4" fillId="0" borderId="0" xfId="0" applyNumberFormat="1" applyFont="1" applyAlignment="1">
      <alignment vertical="center"/>
    </xf>
    <xf numFmtId="164" fontId="11" fillId="0" borderId="0" xfId="0" applyFont="1" applyFill="1" applyBorder="1"/>
    <xf numFmtId="37" fontId="10" fillId="0" borderId="0" xfId="0" applyNumberFormat="1" applyFont="1" applyBorder="1" applyAlignment="1" applyProtection="1">
      <alignment vertical="center"/>
    </xf>
    <xf numFmtId="37" fontId="10" fillId="0" borderId="1" xfId="0" applyNumberFormat="1" applyFont="1" applyBorder="1" applyAlignment="1" applyProtection="1">
      <alignment vertical="center"/>
    </xf>
    <xf numFmtId="164" fontId="10" fillId="0" borderId="0" xfId="0" applyNumberFormat="1" applyFont="1" applyFill="1" applyAlignment="1" applyProtection="1">
      <alignment horizontal="left" vertical="center"/>
    </xf>
    <xf numFmtId="164" fontId="4" fillId="0" borderId="0" xfId="0" applyFont="1" applyBorder="1" applyAlignment="1">
      <alignment vertical="center"/>
    </xf>
    <xf numFmtId="37" fontId="10" fillId="0" borderId="0" xfId="0" applyNumberFormat="1" applyFont="1" applyFill="1" applyBorder="1" applyAlignment="1" applyProtection="1">
      <alignment vertical="center"/>
    </xf>
    <xf numFmtId="9" fontId="10" fillId="0" borderId="0" xfId="0" applyNumberFormat="1" applyFont="1" applyFill="1" applyBorder="1" applyAlignment="1" applyProtection="1">
      <alignment vertical="center"/>
    </xf>
    <xf numFmtId="164" fontId="12" fillId="0" borderId="0" xfId="0" applyFont="1" applyFill="1" applyBorder="1"/>
    <xf numFmtId="164" fontId="10" fillId="0" borderId="0" xfId="0" applyFont="1" applyFill="1" applyAlignment="1">
      <alignment vertical="center"/>
    </xf>
    <xf numFmtId="164" fontId="0" fillId="0" borderId="0" xfId="0" applyFill="1"/>
    <xf numFmtId="164" fontId="11" fillId="0" borderId="0" xfId="0" applyFont="1"/>
    <xf numFmtId="37" fontId="11" fillId="0" borderId="0" xfId="0" applyNumberFormat="1" applyFont="1" applyProtection="1"/>
    <xf numFmtId="164" fontId="12" fillId="0" borderId="0" xfId="0" applyFont="1"/>
    <xf numFmtId="9" fontId="12" fillId="0" borderId="0" xfId="0" applyNumberFormat="1" applyFont="1"/>
    <xf numFmtId="164" fontId="9" fillId="0" borderId="0" xfId="0" applyNumberFormat="1" applyFont="1" applyAlignment="1" applyProtection="1">
      <alignment horizontal="left"/>
    </xf>
    <xf numFmtId="164" fontId="9" fillId="0" borderId="0" xfId="0" applyFont="1"/>
    <xf numFmtId="37" fontId="9" fillId="0" borderId="0" xfId="0" applyNumberFormat="1" applyFont="1" applyProtection="1"/>
    <xf numFmtId="9" fontId="9" fillId="0" borderId="0" xfId="0" applyNumberFormat="1" applyFont="1" applyAlignment="1" applyProtection="1">
      <alignment horizontal="left"/>
    </xf>
    <xf numFmtId="9" fontId="0" fillId="0" borderId="0" xfId="0" applyNumberFormat="1"/>
    <xf numFmtId="164" fontId="10" fillId="2" borderId="2" xfId="0" applyFont="1" applyFill="1" applyBorder="1" applyAlignment="1">
      <alignment vertical="center"/>
    </xf>
    <xf numFmtId="164" fontId="10" fillId="2" borderId="3" xfId="0" applyFont="1" applyFill="1" applyBorder="1" applyAlignment="1">
      <alignment vertical="center"/>
    </xf>
    <xf numFmtId="37" fontId="10" fillId="2" borderId="2" xfId="0" applyNumberFormat="1" applyFont="1" applyFill="1" applyBorder="1" applyAlignment="1" applyProtection="1">
      <alignment vertical="center"/>
    </xf>
    <xf numFmtId="37" fontId="10" fillId="2" borderId="4" xfId="0" applyNumberFormat="1" applyFont="1" applyFill="1" applyBorder="1" applyAlignment="1" applyProtection="1">
      <alignment vertical="center"/>
    </xf>
    <xf numFmtId="9" fontId="10" fillId="2" borderId="3" xfId="0" applyNumberFormat="1" applyFont="1" applyFill="1" applyBorder="1" applyAlignment="1" applyProtection="1">
      <alignment vertical="center"/>
    </xf>
    <xf numFmtId="164" fontId="11" fillId="2" borderId="2" xfId="0" applyFont="1" applyFill="1" applyBorder="1"/>
    <xf numFmtId="164" fontId="0" fillId="2" borderId="2" xfId="0" applyFill="1" applyBorder="1"/>
    <xf numFmtId="164" fontId="2" fillId="2" borderId="2" xfId="0" applyNumberFormat="1" applyFont="1" applyFill="1" applyBorder="1" applyAlignment="1" applyProtection="1">
      <alignment horizontal="left" vertical="center"/>
    </xf>
    <xf numFmtId="164" fontId="2" fillId="2" borderId="3" xfId="0" applyFont="1" applyFill="1" applyBorder="1" applyAlignment="1">
      <alignment vertical="center"/>
    </xf>
    <xf numFmtId="164" fontId="4" fillId="0" borderId="5" xfId="0" applyFont="1" applyBorder="1" applyAlignment="1">
      <alignment vertical="center"/>
    </xf>
    <xf numFmtId="164" fontId="4" fillId="0" borderId="6" xfId="0" applyFont="1" applyBorder="1" applyAlignment="1">
      <alignment vertical="center"/>
    </xf>
    <xf numFmtId="164" fontId="7" fillId="0" borderId="6" xfId="0" applyFont="1" applyBorder="1" applyAlignment="1">
      <alignment vertical="center"/>
    </xf>
    <xf numFmtId="164" fontId="10" fillId="3" borderId="5" xfId="0" applyNumberFormat="1" applyFont="1" applyFill="1" applyBorder="1" applyAlignment="1" applyProtection="1">
      <alignment horizontal="left" vertical="center"/>
    </xf>
    <xf numFmtId="164" fontId="8" fillId="0" borderId="6" xfId="0" applyFont="1" applyBorder="1" applyAlignment="1">
      <alignment vertical="center"/>
    </xf>
    <xf numFmtId="164" fontId="10" fillId="0" borderId="5" xfId="0" applyNumberFormat="1" applyFont="1" applyBorder="1" applyAlignment="1" applyProtection="1">
      <alignment horizontal="left" vertical="center"/>
    </xf>
    <xf numFmtId="164" fontId="10" fillId="0" borderId="6" xfId="0" applyFont="1" applyBorder="1" applyAlignment="1">
      <alignment vertical="center"/>
    </xf>
    <xf numFmtId="164" fontId="10" fillId="0" borderId="5" xfId="0" applyFont="1" applyBorder="1" applyAlignment="1">
      <alignment vertical="center"/>
    </xf>
    <xf numFmtId="164" fontId="10" fillId="0" borderId="5" xfId="0" applyNumberFormat="1" applyFont="1" applyFill="1" applyBorder="1" applyAlignment="1" applyProtection="1">
      <alignment horizontal="left" vertical="center"/>
    </xf>
    <xf numFmtId="164" fontId="10" fillId="0" borderId="5" xfId="0" applyFont="1" applyFill="1" applyBorder="1" applyAlignment="1">
      <alignment vertical="center"/>
    </xf>
    <xf numFmtId="164" fontId="10" fillId="0" borderId="6" xfId="0" applyFont="1" applyFill="1" applyBorder="1" applyAlignment="1">
      <alignment vertical="center"/>
    </xf>
    <xf numFmtId="164" fontId="3" fillId="0" borderId="0" xfId="0" applyFont="1" applyBorder="1" applyAlignment="1">
      <alignment vertical="center"/>
    </xf>
    <xf numFmtId="9" fontId="3" fillId="0" borderId="6" xfId="0" applyNumberFormat="1" applyFont="1" applyBorder="1" applyAlignment="1">
      <alignment vertical="center"/>
    </xf>
    <xf numFmtId="164" fontId="8" fillId="0" borderId="0" xfId="0" applyFont="1" applyBorder="1" applyAlignment="1">
      <alignment vertical="center"/>
    </xf>
    <xf numFmtId="9" fontId="4" fillId="0" borderId="6" xfId="0" applyNumberFormat="1" applyFont="1" applyBorder="1" applyAlignment="1">
      <alignment vertical="center"/>
    </xf>
    <xf numFmtId="37" fontId="10" fillId="0" borderId="5" xfId="0" applyNumberFormat="1" applyFont="1" applyBorder="1" applyAlignment="1" applyProtection="1">
      <alignment vertical="center"/>
    </xf>
    <xf numFmtId="9" fontId="10" fillId="0" borderId="6" xfId="0" applyNumberFormat="1" applyFont="1" applyBorder="1" applyAlignment="1" applyProtection="1">
      <alignment vertical="center"/>
    </xf>
    <xf numFmtId="9" fontId="10" fillId="0" borderId="7" xfId="0" applyNumberFormat="1" applyFont="1" applyBorder="1" applyAlignment="1" applyProtection="1">
      <alignment vertical="center"/>
    </xf>
    <xf numFmtId="37" fontId="10" fillId="0" borderId="5" xfId="0" applyNumberFormat="1" applyFont="1" applyFill="1" applyBorder="1" applyAlignment="1" applyProtection="1">
      <alignment vertical="center"/>
    </xf>
    <xf numFmtId="9" fontId="10" fillId="0" borderId="6" xfId="0" applyNumberFormat="1" applyFont="1" applyFill="1" applyBorder="1" applyAlignment="1" applyProtection="1">
      <alignment vertical="center"/>
    </xf>
    <xf numFmtId="164" fontId="9" fillId="0" borderId="5" xfId="0" applyFont="1" applyFill="1" applyBorder="1"/>
    <xf numFmtId="164" fontId="0" fillId="0" borderId="6" xfId="0" applyBorder="1"/>
    <xf numFmtId="164" fontId="0" fillId="0" borderId="5" xfId="0" applyFill="1" applyBorder="1"/>
    <xf numFmtId="164" fontId="11" fillId="0" borderId="5" xfId="0" applyFont="1" applyFill="1" applyBorder="1"/>
    <xf numFmtId="10" fontId="10" fillId="0" borderId="6" xfId="0" applyNumberFormat="1" applyFont="1" applyBorder="1" applyAlignment="1" applyProtection="1">
      <alignment vertical="center"/>
    </xf>
    <xf numFmtId="10" fontId="10" fillId="0" borderId="7" xfId="0" applyNumberFormat="1" applyFont="1" applyBorder="1" applyAlignment="1" applyProtection="1">
      <alignment vertical="center"/>
    </xf>
    <xf numFmtId="164" fontId="0" fillId="0" borderId="6" xfId="0" applyFill="1" applyBorder="1"/>
    <xf numFmtId="164" fontId="0" fillId="0" borderId="5" xfId="0" applyBorder="1"/>
    <xf numFmtId="10" fontId="10" fillId="2" borderId="3" xfId="0" applyNumberFormat="1" applyFont="1" applyFill="1" applyBorder="1" applyAlignment="1" applyProtection="1">
      <alignment vertical="center"/>
    </xf>
    <xf numFmtId="164" fontId="4" fillId="2" borderId="4" xfId="0" applyFont="1" applyFill="1" applyBorder="1" applyAlignment="1">
      <alignment vertical="center"/>
    </xf>
    <xf numFmtId="9" fontId="10" fillId="2" borderId="2" xfId="0" applyNumberFormat="1" applyFont="1" applyFill="1" applyBorder="1" applyAlignment="1" applyProtection="1">
      <alignment vertical="center"/>
    </xf>
    <xf numFmtId="37" fontId="2" fillId="2" borderId="2" xfId="0" applyNumberFormat="1" applyFont="1" applyFill="1" applyBorder="1" applyAlignment="1" applyProtection="1">
      <alignment vertical="center"/>
    </xf>
    <xf numFmtId="37" fontId="2" fillId="2" borderId="4" xfId="0" applyNumberFormat="1" applyFont="1" applyFill="1" applyBorder="1" applyAlignment="1" applyProtection="1">
      <alignment vertical="center"/>
    </xf>
    <xf numFmtId="9" fontId="2" fillId="2" borderId="3" xfId="0" applyNumberFormat="1" applyFont="1" applyFill="1" applyBorder="1" applyAlignment="1" applyProtection="1">
      <alignment vertical="center"/>
    </xf>
    <xf numFmtId="164" fontId="5" fillId="2" borderId="2" xfId="0" applyFont="1" applyFill="1" applyBorder="1"/>
    <xf numFmtId="164" fontId="10" fillId="2" borderId="2" xfId="0" applyFont="1" applyFill="1" applyBorder="1" applyAlignment="1">
      <alignment horizontal="left" vertical="center"/>
    </xf>
    <xf numFmtId="10" fontId="10" fillId="0" borderId="0" xfId="0" applyNumberFormat="1" applyFont="1" applyBorder="1" applyAlignment="1" applyProtection="1">
      <alignment vertical="center"/>
    </xf>
    <xf numFmtId="37" fontId="10" fillId="0" borderId="8" xfId="0" applyNumberFormat="1" applyFont="1" applyBorder="1" applyAlignment="1" applyProtection="1">
      <alignment vertical="center"/>
    </xf>
    <xf numFmtId="37" fontId="10" fillId="0" borderId="9" xfId="0" applyNumberFormat="1" applyFont="1" applyBorder="1" applyAlignment="1" applyProtection="1">
      <alignment vertical="center"/>
    </xf>
    <xf numFmtId="10" fontId="10" fillId="0" borderId="10" xfId="0" applyNumberFormat="1" applyFont="1" applyBorder="1" applyAlignment="1" applyProtection="1">
      <alignment vertical="center"/>
    </xf>
    <xf numFmtId="9" fontId="10" fillId="0" borderId="10" xfId="0" applyNumberFormat="1" applyFont="1" applyBorder="1" applyAlignment="1" applyProtection="1">
      <alignment vertical="center"/>
    </xf>
    <xf numFmtId="164" fontId="10" fillId="0" borderId="11" xfId="0" applyNumberFormat="1" applyFont="1" applyBorder="1" applyAlignment="1" applyProtection="1">
      <alignment horizontal="left" vertical="center"/>
    </xf>
    <xf numFmtId="164" fontId="10" fillId="0" borderId="12" xfId="0" applyFont="1" applyBorder="1" applyAlignment="1">
      <alignment vertical="center"/>
    </xf>
    <xf numFmtId="9" fontId="0" fillId="0" borderId="0" xfId="1" applyFont="1" applyFill="1"/>
    <xf numFmtId="10" fontId="10" fillId="0" borderId="9" xfId="0" applyNumberFormat="1" applyFont="1" applyBorder="1" applyAlignment="1" applyProtection="1">
      <alignment vertical="center"/>
    </xf>
    <xf numFmtId="164" fontId="0" fillId="0" borderId="13" xfId="0" applyFill="1" applyBorder="1"/>
    <xf numFmtId="164" fontId="0" fillId="0" borderId="14" xfId="0" applyFill="1" applyBorder="1"/>
    <xf numFmtId="9" fontId="0" fillId="0" borderId="14" xfId="0" applyNumberFormat="1" applyFill="1" applyBorder="1"/>
    <xf numFmtId="164" fontId="0" fillId="0" borderId="15" xfId="0" applyFill="1" applyBorder="1"/>
    <xf numFmtId="9" fontId="0" fillId="0" borderId="0" xfId="0" applyNumberFormat="1" applyFill="1" applyBorder="1"/>
    <xf numFmtId="164" fontId="3" fillId="0" borderId="11" xfId="0" applyFont="1" applyFill="1" applyBorder="1" applyAlignment="1">
      <alignment horizontal="center" vertical="center"/>
    </xf>
    <xf numFmtId="164" fontId="3" fillId="0" borderId="16" xfId="0" applyFont="1" applyFill="1" applyBorder="1" applyAlignment="1">
      <alignment horizontal="center" vertical="center"/>
    </xf>
    <xf numFmtId="9" fontId="3" fillId="0" borderId="16" xfId="0" applyNumberFormat="1" applyFont="1" applyFill="1" applyBorder="1" applyAlignment="1">
      <alignment horizontal="center" vertical="center"/>
    </xf>
    <xf numFmtId="164" fontId="0" fillId="0" borderId="16" xfId="0" applyFill="1" applyBorder="1"/>
    <xf numFmtId="164" fontId="0" fillId="0" borderId="12" xfId="0" applyFill="1" applyBorder="1"/>
    <xf numFmtId="164" fontId="3" fillId="4" borderId="13" xfId="0" applyFont="1" applyFill="1" applyBorder="1" applyAlignment="1">
      <alignment horizontal="center" vertical="center"/>
    </xf>
    <xf numFmtId="164" fontId="3" fillId="4" borderId="14" xfId="0" applyFont="1" applyFill="1" applyBorder="1" applyAlignment="1">
      <alignment horizontal="center" vertical="center"/>
    </xf>
    <xf numFmtId="164" fontId="4" fillId="4" borderId="5" xfId="0" applyFont="1" applyFill="1" applyBorder="1" applyAlignment="1">
      <alignment vertical="center"/>
    </xf>
    <xf numFmtId="164" fontId="4" fillId="4" borderId="0" xfId="0" applyFont="1" applyFill="1" applyBorder="1" applyAlignment="1">
      <alignment vertical="center"/>
    </xf>
    <xf numFmtId="164" fontId="4" fillId="4" borderId="11" xfId="0" applyFont="1" applyFill="1" applyBorder="1" applyAlignment="1">
      <alignment vertical="center"/>
    </xf>
    <xf numFmtId="164" fontId="4" fillId="4" borderId="16" xfId="0" applyFont="1" applyFill="1" applyBorder="1" applyAlignment="1">
      <alignment vertical="center"/>
    </xf>
    <xf numFmtId="164" fontId="13" fillId="4" borderId="13" xfId="0" applyFont="1" applyFill="1" applyBorder="1"/>
    <xf numFmtId="164" fontId="15" fillId="4" borderId="17" xfId="0" applyFont="1" applyFill="1" applyBorder="1" applyAlignment="1">
      <alignment vertical="center"/>
    </xf>
    <xf numFmtId="164" fontId="15" fillId="4" borderId="0" xfId="0" applyFont="1" applyFill="1" applyBorder="1" applyAlignment="1">
      <alignment vertical="center"/>
    </xf>
    <xf numFmtId="164" fontId="16" fillId="4" borderId="0" xfId="0" applyFont="1" applyFill="1" applyBorder="1" applyAlignment="1">
      <alignment vertical="center"/>
    </xf>
    <xf numFmtId="9" fontId="16" fillId="4" borderId="0" xfId="0" applyNumberFormat="1" applyFont="1" applyFill="1" applyBorder="1" applyAlignment="1">
      <alignment vertical="center"/>
    </xf>
    <xf numFmtId="164" fontId="17" fillId="4" borderId="5" xfId="0" applyFont="1" applyFill="1" applyBorder="1"/>
    <xf numFmtId="164" fontId="13" fillId="4" borderId="5" xfId="0" applyFont="1" applyFill="1" applyBorder="1"/>
    <xf numFmtId="9" fontId="14" fillId="4" borderId="6" xfId="0" applyNumberFormat="1" applyFont="1" applyFill="1" applyBorder="1" applyAlignment="1" applyProtection="1">
      <alignment horizontal="center" vertical="center"/>
    </xf>
    <xf numFmtId="164" fontId="16" fillId="4" borderId="18" xfId="0" applyNumberFormat="1" applyFont="1" applyFill="1" applyBorder="1" applyAlignment="1" applyProtection="1">
      <alignment horizontal="center" vertical="center"/>
    </xf>
    <xf numFmtId="164" fontId="16" fillId="4" borderId="16" xfId="0" applyNumberFormat="1" applyFont="1" applyFill="1" applyBorder="1" applyAlignment="1" applyProtection="1">
      <alignment horizontal="center" vertical="center"/>
    </xf>
    <xf numFmtId="164" fontId="16" fillId="4" borderId="16" xfId="0" applyFont="1" applyFill="1" applyBorder="1" applyAlignment="1">
      <alignment vertical="center"/>
    </xf>
    <xf numFmtId="9" fontId="16" fillId="4" borderId="16" xfId="0" applyNumberFormat="1" applyFont="1" applyFill="1" applyBorder="1" applyAlignment="1" applyProtection="1">
      <alignment horizontal="center" vertical="center"/>
    </xf>
    <xf numFmtId="164" fontId="18" fillId="4" borderId="11" xfId="0" applyFont="1" applyFill="1" applyBorder="1"/>
    <xf numFmtId="164" fontId="13" fillId="4" borderId="11" xfId="0" applyFont="1" applyFill="1" applyBorder="1"/>
    <xf numFmtId="9" fontId="14" fillId="4" borderId="12" xfId="0" applyNumberFormat="1" applyFont="1" applyFill="1" applyBorder="1" applyAlignment="1" applyProtection="1">
      <alignment horizontal="center" vertical="center"/>
    </xf>
    <xf numFmtId="164" fontId="2" fillId="5" borderId="11" xfId="0" applyNumberFormat="1" applyFont="1" applyFill="1" applyBorder="1" applyAlignment="1" applyProtection="1">
      <alignment horizontal="left" vertical="center"/>
    </xf>
    <xf numFmtId="164" fontId="2" fillId="6" borderId="12" xfId="0" applyFont="1" applyFill="1" applyBorder="1" applyAlignment="1">
      <alignment vertical="center"/>
    </xf>
    <xf numFmtId="164" fontId="2" fillId="6" borderId="16" xfId="0" applyFont="1" applyFill="1" applyBorder="1" applyAlignment="1">
      <alignment vertical="center"/>
    </xf>
    <xf numFmtId="9" fontId="2" fillId="6" borderId="12" xfId="0" applyNumberFormat="1" applyFont="1" applyFill="1" applyBorder="1" applyAlignment="1">
      <alignment vertical="center"/>
    </xf>
    <xf numFmtId="164" fontId="5" fillId="6" borderId="11" xfId="0" applyFont="1" applyFill="1" applyBorder="1"/>
    <xf numFmtId="164" fontId="6" fillId="6" borderId="16" xfId="0" applyFont="1" applyFill="1" applyBorder="1"/>
    <xf numFmtId="164" fontId="6" fillId="6" borderId="12" xfId="0" applyFont="1" applyFill="1" applyBorder="1"/>
    <xf numFmtId="164" fontId="6" fillId="6" borderId="11" xfId="0" applyFont="1" applyFill="1" applyBorder="1"/>
    <xf numFmtId="164" fontId="2" fillId="5" borderId="2" xfId="0" applyNumberFormat="1" applyFont="1" applyFill="1" applyBorder="1" applyAlignment="1" applyProtection="1">
      <alignment horizontal="justify" vertical="justify" wrapText="1"/>
    </xf>
    <xf numFmtId="164" fontId="0" fillId="5" borderId="4" xfId="0" applyFill="1" applyBorder="1"/>
    <xf numFmtId="37" fontId="10" fillId="5" borderId="2" xfId="0" applyNumberFormat="1" applyFont="1" applyFill="1" applyBorder="1" applyAlignment="1" applyProtection="1">
      <alignment vertical="center"/>
    </xf>
    <xf numFmtId="37" fontId="10" fillId="5" borderId="4" xfId="0" applyNumberFormat="1" applyFont="1" applyFill="1" applyBorder="1" applyAlignment="1" applyProtection="1">
      <alignment vertical="center"/>
    </xf>
    <xf numFmtId="9" fontId="10" fillId="5" borderId="3" xfId="0" applyNumberFormat="1" applyFont="1" applyFill="1" applyBorder="1" applyAlignment="1" applyProtection="1">
      <alignment vertical="center"/>
    </xf>
    <xf numFmtId="164" fontId="11" fillId="5" borderId="2" xfId="0" applyFont="1" applyFill="1" applyBorder="1"/>
    <xf numFmtId="164" fontId="0" fillId="5" borderId="2" xfId="0" applyFill="1" applyBorder="1"/>
    <xf numFmtId="164" fontId="10" fillId="5" borderId="2" xfId="0" applyFont="1" applyFill="1" applyBorder="1" applyAlignment="1">
      <alignment vertical="center"/>
    </xf>
    <xf numFmtId="164" fontId="10" fillId="5" borderId="3" xfId="0" applyFont="1" applyFill="1" applyBorder="1" applyAlignment="1">
      <alignment vertical="center"/>
    </xf>
    <xf numFmtId="164" fontId="0" fillId="5" borderId="3" xfId="0" applyFill="1" applyBorder="1"/>
    <xf numFmtId="164" fontId="14" fillId="4" borderId="15" xfId="0" applyNumberFormat="1" applyFont="1" applyFill="1" applyBorder="1" applyAlignment="1" applyProtection="1">
      <alignment horizontal="center"/>
    </xf>
    <xf numFmtId="164" fontId="10" fillId="2" borderId="2" xfId="0" applyNumberFormat="1" applyFont="1" applyFill="1" applyBorder="1" applyAlignment="1" applyProtection="1">
      <alignment horizontal="left" vertical="justify" wrapText="1"/>
    </xf>
    <xf numFmtId="164" fontId="10" fillId="2" borderId="3" xfId="0" applyNumberFormat="1" applyFont="1" applyFill="1" applyBorder="1" applyAlignment="1" applyProtection="1">
      <alignment horizontal="left" vertical="justify" wrapText="1"/>
    </xf>
    <xf numFmtId="164" fontId="16" fillId="4" borderId="19" xfId="0" applyFont="1" applyFill="1" applyBorder="1" applyAlignment="1">
      <alignment horizontal="center"/>
    </xf>
    <xf numFmtId="164" fontId="16" fillId="4" borderId="14" xfId="0" applyFont="1" applyFill="1" applyBorder="1" applyAlignment="1">
      <alignment horizontal="center"/>
    </xf>
    <xf numFmtId="164" fontId="16" fillId="4" borderId="15" xfId="0" applyFont="1" applyFill="1" applyBorder="1" applyAlignment="1">
      <alignment horizontal="center"/>
    </xf>
    <xf numFmtId="164" fontId="16" fillId="4" borderId="20" xfId="0" applyFont="1" applyFill="1" applyBorder="1" applyAlignment="1">
      <alignment horizontal="center"/>
    </xf>
    <xf numFmtId="164" fontId="16" fillId="4" borderId="21" xfId="0" applyFont="1" applyFill="1" applyBorder="1" applyAlignment="1">
      <alignment horizontal="center"/>
    </xf>
    <xf numFmtId="9" fontId="19" fillId="0" borderId="0" xfId="0" applyNumberFormat="1" applyFont="1" applyFill="1" applyBorder="1" applyAlignment="1">
      <alignment horizontal="center" vertical="center"/>
    </xf>
    <xf numFmtId="9" fontId="19" fillId="0" borderId="6" xfId="0" applyNumberFormat="1" applyFont="1" applyFill="1" applyBorder="1" applyAlignment="1">
      <alignment horizontal="center" vertical="center"/>
    </xf>
    <xf numFmtId="9" fontId="20" fillId="0" borderId="0" xfId="0" applyNumberFormat="1" applyFont="1" applyFill="1" applyBorder="1" applyAlignment="1">
      <alignment horizontal="center" vertical="center"/>
    </xf>
    <xf numFmtId="9" fontId="20" fillId="0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38100</xdr:rowOff>
    </xdr:from>
    <xdr:to>
      <xdr:col>4</xdr:col>
      <xdr:colOff>47625</xdr:colOff>
      <xdr:row>6</xdr:row>
      <xdr:rowOff>200025</xdr:rowOff>
    </xdr:to>
    <xdr:grpSp>
      <xdr:nvGrpSpPr>
        <xdr:cNvPr id="1896" name="Grupo 3"/>
        <xdr:cNvGrpSpPr>
          <a:grpSpLocks/>
        </xdr:cNvGrpSpPr>
      </xdr:nvGrpSpPr>
      <xdr:grpSpPr bwMode="auto">
        <a:xfrm>
          <a:off x="76200" y="209550"/>
          <a:ext cx="4800600" cy="1371600"/>
          <a:chOff x="76200" y="215900"/>
          <a:chExt cx="4794488" cy="1391856"/>
        </a:xfrm>
      </xdr:grpSpPr>
      <xdr:pic>
        <xdr:nvPicPr>
          <xdr:cNvPr id="1897" name="Imagen 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" y="215900"/>
            <a:ext cx="1409700" cy="1391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98" name="Imagen 2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5899" y="215900"/>
            <a:ext cx="3384789" cy="1390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queta/Queta_151199/EDO.FINANC%202002/ESTINGENE%25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2001"/>
      <sheetName val="ENERO 2002"/>
      <sheetName val="FEBRERO2002"/>
      <sheetName val="MARZO2002"/>
      <sheetName val="1ER. TRIM2002"/>
      <sheetName val="TRIM 02-01"/>
      <sheetName val="ABRIL2002"/>
      <sheetName val="ING.MONTAÑO ENE-ABR-02-01"/>
      <sheetName val="CONGRESO 1ER.TRI.2002"/>
      <sheetName val="CONGRESO 2DO..TRI.2002 (2)"/>
      <sheetName val="CONGRESO 3ER..TRI.2002 "/>
      <sheetName val="CONGRESO 4 TRIM 2002"/>
      <sheetName val="Hoja2"/>
      <sheetName val="MAYO2002"/>
      <sheetName val="ING.MONTAÑO ENE-MAY02-01"/>
      <sheetName val="JUNIO2002"/>
      <sheetName val="ING.MONTAÑO ENE-JUN2002"/>
      <sheetName val="2do.TRIM.2002"/>
      <sheetName val="ING.MONTAÑO ENE-JUL2002 (2)"/>
      <sheetName val="JULIO2002"/>
      <sheetName val="ING.MONTAÑO ENE-AGTO2002 (3)"/>
      <sheetName val="ING.MONTAÑO ENE-SEP.2002"/>
      <sheetName val="ING.MONTAÑO ENE-OCT2002"/>
      <sheetName val="ING.MONTAÑO NOV.2002"/>
      <sheetName val="ING.MONTAÑO.DIC.2002"/>
      <sheetName val="real 2002 vs ptto 2003"/>
      <sheetName val="real 2002 vs ptto 2003 (2)"/>
      <sheetName val="Hoja3"/>
      <sheetName val="JULIO VICKY 2002 (2)"/>
      <sheetName val="AGOSTO2002"/>
      <sheetName val="sept.2002"/>
      <sheetName val="3er.trim2002"/>
      <sheetName val="LALO.MIGUEL"/>
      <sheetName val="LALO.MIGUEL (2)"/>
      <sheetName val="LALO.MIGUEL (3)"/>
      <sheetName val="LALO.MIGUEL (4)"/>
      <sheetName val="LALO.MIGUEL (5)"/>
      <sheetName val="OCTUBRE2002"/>
      <sheetName val="NOVIEMBRE2002"/>
      <sheetName val="DICIEMBRE2002"/>
      <sheetName val="4 trim. 2002"/>
      <sheetName val="deduda angy 4 tri 2002"/>
      <sheetName val="ENERO2003"/>
      <sheetName val="ing,MONTAÑO ENERO 2003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U97"/>
  <sheetViews>
    <sheetView showGridLines="0" tabSelected="1" zoomScale="75" workbookViewId="0">
      <selection activeCell="I3" sqref="I3"/>
    </sheetView>
  </sheetViews>
  <sheetFormatPr baseColWidth="10" defaultColWidth="23.375" defaultRowHeight="14.1" customHeight="1" x14ac:dyDescent="0.25"/>
  <cols>
    <col min="1" max="1" width="42.375" customWidth="1"/>
    <col min="2" max="2" width="4.625" customWidth="1"/>
    <col min="3" max="3" width="15" customWidth="1"/>
    <col min="4" max="4" width="1.375" customWidth="1"/>
    <col min="5" max="5" width="17.125" bestFit="1" customWidth="1"/>
    <col min="6" max="6" width="1.625" customWidth="1"/>
    <col min="7" max="7" width="16.875" bestFit="1" customWidth="1"/>
    <col min="8" max="8" width="1.375" customWidth="1"/>
    <col min="9" max="9" width="14.125" style="24" customWidth="1"/>
    <col min="10" max="10" width="1.375" customWidth="1"/>
    <col min="11" max="11" width="16.875" bestFit="1" customWidth="1"/>
    <col min="12" max="12" width="1.375" customWidth="1"/>
    <col min="13" max="13" width="17.125" bestFit="1" customWidth="1"/>
    <col min="14" max="14" width="1.625" customWidth="1"/>
    <col min="15" max="15" width="17.125" bestFit="1" customWidth="1"/>
    <col min="16" max="16" width="1.375" customWidth="1"/>
    <col min="17" max="17" width="14.125" customWidth="1"/>
    <col min="18" max="18" width="1.625" customWidth="1"/>
    <col min="19" max="19" width="18" customWidth="1"/>
  </cols>
  <sheetData>
    <row r="1" spans="1:19" ht="14.1" customHeight="1" thickBot="1" x14ac:dyDescent="0.3"/>
    <row r="2" spans="1:19" ht="14.1" customHeight="1" x14ac:dyDescent="0.25">
      <c r="A2" s="79"/>
      <c r="B2" s="80"/>
      <c r="C2" s="80"/>
      <c r="D2" s="80"/>
      <c r="E2" s="80"/>
      <c r="F2" s="80"/>
      <c r="G2" s="80"/>
      <c r="H2" s="80"/>
      <c r="I2" s="81"/>
      <c r="J2" s="80"/>
      <c r="K2" s="80"/>
      <c r="L2" s="80"/>
      <c r="M2" s="80"/>
      <c r="N2" s="80"/>
      <c r="O2" s="80"/>
      <c r="P2" s="80"/>
      <c r="Q2" s="80"/>
      <c r="R2" s="80"/>
      <c r="S2" s="82"/>
    </row>
    <row r="3" spans="1:19" ht="14.1" customHeight="1" x14ac:dyDescent="0.25">
      <c r="A3" s="56"/>
      <c r="B3" s="1"/>
      <c r="C3" s="1"/>
      <c r="D3" s="1"/>
      <c r="E3" s="1"/>
      <c r="F3" s="1"/>
      <c r="G3" s="1"/>
      <c r="H3" s="1"/>
      <c r="I3" s="83"/>
      <c r="J3" s="1"/>
      <c r="K3" s="1"/>
      <c r="L3" s="1"/>
      <c r="M3" s="1"/>
      <c r="N3" s="1"/>
      <c r="O3" s="1"/>
      <c r="P3" s="1"/>
      <c r="Q3" s="1"/>
      <c r="R3" s="1"/>
      <c r="S3" s="60"/>
    </row>
    <row r="4" spans="1:19" ht="23.25" customHeight="1" x14ac:dyDescent="0.25">
      <c r="A4" s="56"/>
      <c r="B4" s="1"/>
      <c r="C4" s="136" t="s">
        <v>19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7"/>
    </row>
    <row r="5" spans="1:19" ht="23.1" customHeight="1" x14ac:dyDescent="0.25">
      <c r="A5" s="56"/>
      <c r="B5" s="1"/>
      <c r="C5" s="136" t="s">
        <v>0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7"/>
    </row>
    <row r="6" spans="1:19" ht="23.1" customHeight="1" x14ac:dyDescent="0.25">
      <c r="A6" s="56"/>
      <c r="B6" s="1"/>
      <c r="C6" s="138" t="s">
        <v>43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9"/>
    </row>
    <row r="7" spans="1:19" ht="20.100000000000001" customHeight="1" thickBot="1" x14ac:dyDescent="0.3">
      <c r="A7" s="84"/>
      <c r="B7" s="85"/>
      <c r="C7" s="85" t="s">
        <v>16</v>
      </c>
      <c r="D7" s="85"/>
      <c r="E7" s="85"/>
      <c r="F7" s="85"/>
      <c r="G7" s="85"/>
      <c r="H7" s="85"/>
      <c r="I7" s="86"/>
      <c r="J7" s="87"/>
      <c r="K7" s="87"/>
      <c r="L7" s="87"/>
      <c r="M7" s="87"/>
      <c r="N7" s="87"/>
      <c r="O7" s="87"/>
      <c r="P7" s="87"/>
      <c r="Q7" s="87"/>
      <c r="R7" s="87"/>
      <c r="S7" s="88"/>
    </row>
    <row r="8" spans="1:19" ht="15" customHeight="1" x14ac:dyDescent="0.25">
      <c r="A8" s="89"/>
      <c r="B8" s="90"/>
      <c r="C8" s="131">
        <v>2024</v>
      </c>
      <c r="D8" s="132"/>
      <c r="E8" s="132"/>
      <c r="F8" s="132"/>
      <c r="G8" s="132"/>
      <c r="H8" s="132"/>
      <c r="I8" s="133"/>
      <c r="J8" s="95"/>
      <c r="K8" s="134">
        <v>2025</v>
      </c>
      <c r="L8" s="135"/>
      <c r="M8" s="135"/>
      <c r="N8" s="135"/>
      <c r="O8" s="135"/>
      <c r="P8" s="135"/>
      <c r="Q8" s="131"/>
      <c r="R8" s="95"/>
      <c r="S8" s="128" t="str">
        <f>C10</f>
        <v>DICIEMBRE</v>
      </c>
    </row>
    <row r="9" spans="1:19" ht="6.75" customHeight="1" x14ac:dyDescent="0.3">
      <c r="A9" s="91"/>
      <c r="B9" s="92"/>
      <c r="C9" s="96"/>
      <c r="D9" s="97"/>
      <c r="E9" s="97"/>
      <c r="F9" s="97"/>
      <c r="G9" s="98"/>
      <c r="H9" s="98"/>
      <c r="I9" s="99"/>
      <c r="J9" s="100"/>
      <c r="K9" s="97"/>
      <c r="L9" s="97"/>
      <c r="M9" s="97"/>
      <c r="N9" s="97"/>
      <c r="O9" s="98"/>
      <c r="P9" s="98"/>
      <c r="Q9" s="99"/>
      <c r="R9" s="101"/>
      <c r="S9" s="102"/>
    </row>
    <row r="10" spans="1:19" ht="16.5" thickBot="1" x14ac:dyDescent="0.3">
      <c r="A10" s="93"/>
      <c r="B10" s="94"/>
      <c r="C10" s="103" t="s">
        <v>44</v>
      </c>
      <c r="D10" s="104"/>
      <c r="E10" s="104" t="s">
        <v>1</v>
      </c>
      <c r="F10" s="105"/>
      <c r="G10" s="104" t="s">
        <v>2</v>
      </c>
      <c r="H10" s="104"/>
      <c r="I10" s="106" t="s">
        <v>3</v>
      </c>
      <c r="J10" s="107"/>
      <c r="K10" s="104" t="str">
        <f>C10</f>
        <v>DICIEMBRE</v>
      </c>
      <c r="L10" s="104"/>
      <c r="M10" s="104" t="s">
        <v>1</v>
      </c>
      <c r="N10" s="105"/>
      <c r="O10" s="104" t="s">
        <v>2</v>
      </c>
      <c r="P10" s="104"/>
      <c r="Q10" s="106" t="s">
        <v>3</v>
      </c>
      <c r="R10" s="108"/>
      <c r="S10" s="109" t="s">
        <v>41</v>
      </c>
    </row>
    <row r="11" spans="1:19" s="3" customFormat="1" ht="20.25" thickBot="1" x14ac:dyDescent="0.4">
      <c r="A11" s="110" t="s">
        <v>28</v>
      </c>
      <c r="B11" s="111"/>
      <c r="C11" s="112"/>
      <c r="D11" s="112"/>
      <c r="E11" s="112"/>
      <c r="F11" s="112"/>
      <c r="G11" s="112"/>
      <c r="H11" s="112"/>
      <c r="I11" s="113"/>
      <c r="J11" s="114"/>
      <c r="K11" s="115"/>
      <c r="L11" s="115"/>
      <c r="M11" s="115"/>
      <c r="N11" s="115"/>
      <c r="O11" s="115"/>
      <c r="P11" s="115"/>
      <c r="Q11" s="116"/>
      <c r="R11" s="117"/>
      <c r="S11" s="116"/>
    </row>
    <row r="12" spans="1:19" ht="14.1" customHeight="1" x14ac:dyDescent="0.25">
      <c r="A12" s="34"/>
      <c r="B12" s="36"/>
      <c r="C12" s="47"/>
      <c r="D12" s="45"/>
      <c r="E12" s="45"/>
      <c r="F12" s="45"/>
      <c r="G12" s="45"/>
      <c r="H12" s="45"/>
      <c r="I12" s="46"/>
      <c r="J12" s="54"/>
      <c r="K12" s="4"/>
      <c r="L12" s="4"/>
      <c r="M12" s="4"/>
      <c r="N12" s="4"/>
      <c r="O12" s="4"/>
      <c r="P12" s="4"/>
      <c r="Q12" s="55"/>
      <c r="R12" s="61"/>
      <c r="S12" s="55"/>
    </row>
    <row r="13" spans="1:19" ht="14.1" customHeight="1" x14ac:dyDescent="0.25">
      <c r="A13" s="37" t="s">
        <v>4</v>
      </c>
      <c r="B13" s="38"/>
      <c r="C13" s="47"/>
      <c r="D13" s="47"/>
      <c r="E13" s="47"/>
      <c r="F13" s="47"/>
      <c r="G13" s="10"/>
      <c r="H13" s="10"/>
      <c r="I13" s="48"/>
      <c r="J13" s="56"/>
      <c r="K13" s="4"/>
      <c r="L13" s="4"/>
      <c r="M13" s="4"/>
      <c r="N13" s="4"/>
      <c r="O13" s="4"/>
      <c r="P13" s="4"/>
      <c r="Q13" s="55"/>
      <c r="R13" s="61"/>
      <c r="S13" s="55"/>
    </row>
    <row r="14" spans="1:19" ht="14.1" customHeight="1" x14ac:dyDescent="0.25">
      <c r="A14" s="39" t="s">
        <v>5</v>
      </c>
      <c r="B14" s="40"/>
      <c r="C14" s="7">
        <v>32532198.239999998</v>
      </c>
      <c r="D14" s="7"/>
      <c r="E14" s="7">
        <v>711194965.13</v>
      </c>
      <c r="F14" s="7"/>
      <c r="G14" s="7">
        <v>652693671</v>
      </c>
      <c r="H14" s="7"/>
      <c r="I14" s="58">
        <f t="shared" ref="I14:I15" si="0">C14/$C$65</f>
        <v>0.12038164329171723</v>
      </c>
      <c r="J14" s="57"/>
      <c r="K14" s="7">
        <v>20249384.530000001</v>
      </c>
      <c r="L14" s="7"/>
      <c r="M14" s="7">
        <v>791132161.69000006</v>
      </c>
      <c r="N14" s="7"/>
      <c r="O14" s="7">
        <v>773527259</v>
      </c>
      <c r="P14" s="7"/>
      <c r="Q14" s="58">
        <f>K14/$K$65</f>
        <v>6.5944718690535767E-2</v>
      </c>
      <c r="R14" s="61"/>
      <c r="S14" s="50">
        <f>(K14-C14)/K14</f>
        <v>-0.60657713777930788</v>
      </c>
    </row>
    <row r="15" spans="1:19" ht="14.1" customHeight="1" x14ac:dyDescent="0.25">
      <c r="A15" s="39" t="s">
        <v>6</v>
      </c>
      <c r="B15" s="40"/>
      <c r="C15" s="7">
        <v>29578752.699999999</v>
      </c>
      <c r="D15" s="7"/>
      <c r="E15" s="7">
        <v>925043487.97000003</v>
      </c>
      <c r="F15" s="7"/>
      <c r="G15" s="7">
        <v>877675793</v>
      </c>
      <c r="H15" s="7"/>
      <c r="I15" s="58">
        <f t="shared" si="0"/>
        <v>0.10945275908737109</v>
      </c>
      <c r="J15" s="57"/>
      <c r="K15" s="7">
        <v>19931950.25</v>
      </c>
      <c r="L15" s="7"/>
      <c r="M15" s="7">
        <v>1063256561.5700001</v>
      </c>
      <c r="N15" s="7"/>
      <c r="O15" s="7">
        <v>957311060</v>
      </c>
      <c r="P15" s="7"/>
      <c r="Q15" s="58">
        <f>K15/$K$65</f>
        <v>6.4910953231327867E-2</v>
      </c>
      <c r="R15" s="61"/>
      <c r="S15" s="50">
        <f>(K15-C15)/K15</f>
        <v>-0.48398688181554134</v>
      </c>
    </row>
    <row r="16" spans="1:19" ht="14.1" customHeight="1" x14ac:dyDescent="0.25">
      <c r="A16" s="39" t="s">
        <v>7</v>
      </c>
      <c r="B16" s="40"/>
      <c r="C16" s="7">
        <v>256703.46</v>
      </c>
      <c r="D16" s="7"/>
      <c r="E16" s="7">
        <v>3934271.24</v>
      </c>
      <c r="F16" s="7"/>
      <c r="G16" s="7">
        <v>2229131</v>
      </c>
      <c r="H16" s="7"/>
      <c r="I16" s="59">
        <f>C16/$C$65</f>
        <v>9.49901513740118E-4</v>
      </c>
      <c r="J16" s="57"/>
      <c r="K16" s="7">
        <v>226224.36</v>
      </c>
      <c r="L16" s="7"/>
      <c r="M16" s="7">
        <v>3245050.76</v>
      </c>
      <c r="N16" s="7"/>
      <c r="O16" s="7">
        <v>3032050</v>
      </c>
      <c r="P16" s="7"/>
      <c r="Q16" s="58">
        <f>K16/$K$65</f>
        <v>7.3672865261878104E-4</v>
      </c>
      <c r="R16" s="61"/>
      <c r="S16" s="50">
        <f>(K16-C16)/K16</f>
        <v>-0.13472952249704678</v>
      </c>
    </row>
    <row r="17" spans="1:19" ht="14.1" customHeight="1" x14ac:dyDescent="0.25">
      <c r="A17" s="34"/>
      <c r="B17" s="40"/>
      <c r="C17" s="71">
        <f>SUM(C14:C16)</f>
        <v>62367654.399999999</v>
      </c>
      <c r="D17" s="10"/>
      <c r="E17" s="72">
        <f>SUM(E14:E16)</f>
        <v>1640172724.3399999</v>
      </c>
      <c r="F17" s="7"/>
      <c r="G17" s="72">
        <f>SUM(G14:G16)</f>
        <v>1532598595</v>
      </c>
      <c r="H17" s="7"/>
      <c r="I17" s="73">
        <f>SUM(I14:I16)</f>
        <v>0.23078430389282842</v>
      </c>
      <c r="J17" s="57"/>
      <c r="K17" s="72">
        <f>SUM(K14:K16)</f>
        <v>40407559.140000001</v>
      </c>
      <c r="L17" s="10"/>
      <c r="M17" s="72">
        <f>SUM(M14:M16)</f>
        <v>1857633774.0200002</v>
      </c>
      <c r="N17" s="7"/>
      <c r="O17" s="72">
        <f>SUM(O14:O16)</f>
        <v>1733870369</v>
      </c>
      <c r="P17" s="7"/>
      <c r="Q17" s="73">
        <f>SUM(Q14:Q16)</f>
        <v>0.13159240057448243</v>
      </c>
      <c r="R17" s="61"/>
      <c r="S17" s="74">
        <f>(K17-C17)/K17</f>
        <v>-0.54346502801406271</v>
      </c>
    </row>
    <row r="18" spans="1:19" ht="14.1" customHeight="1" x14ac:dyDescent="0.25">
      <c r="A18" s="39"/>
      <c r="B18" s="40"/>
      <c r="C18" s="4"/>
      <c r="D18" s="4"/>
      <c r="E18" s="4"/>
      <c r="F18" s="4"/>
      <c r="G18" s="4"/>
      <c r="H18" s="7"/>
      <c r="I18" s="50"/>
      <c r="J18" s="57"/>
      <c r="K18" s="4"/>
      <c r="L18" s="4"/>
      <c r="M18" s="4"/>
      <c r="N18" s="4"/>
      <c r="O18" s="4"/>
      <c r="P18" s="4"/>
      <c r="Q18" s="55"/>
      <c r="R18" s="61"/>
      <c r="S18" s="50"/>
    </row>
    <row r="19" spans="1:19" ht="14.1" customHeight="1" x14ac:dyDescent="0.25">
      <c r="A19" s="37" t="s">
        <v>26</v>
      </c>
      <c r="B19" s="40"/>
      <c r="C19" s="4"/>
      <c r="D19" s="4"/>
      <c r="E19" s="4"/>
      <c r="F19" s="4"/>
      <c r="G19" s="4"/>
      <c r="H19" s="7"/>
      <c r="I19" s="50"/>
      <c r="J19" s="57"/>
      <c r="K19" s="4"/>
      <c r="L19" s="4"/>
      <c r="M19" s="4"/>
      <c r="N19" s="4"/>
      <c r="O19" s="4"/>
      <c r="P19" s="4"/>
      <c r="Q19" s="55"/>
      <c r="R19" s="61"/>
      <c r="S19" s="50"/>
    </row>
    <row r="20" spans="1:19" ht="14.1" customHeight="1" x14ac:dyDescent="0.25">
      <c r="A20" s="41" t="s">
        <v>22</v>
      </c>
      <c r="B20" s="40"/>
      <c r="C20" s="7">
        <v>0</v>
      </c>
      <c r="D20" s="7"/>
      <c r="E20" s="7">
        <v>33466539.5</v>
      </c>
      <c r="F20" s="7"/>
      <c r="G20" s="7">
        <v>47669040</v>
      </c>
      <c r="H20" s="7"/>
      <c r="I20" s="58">
        <f t="shared" ref="I20:I25" si="1">C20/$C$65</f>
        <v>0</v>
      </c>
      <c r="J20" s="57"/>
      <c r="K20" s="7">
        <v>0</v>
      </c>
      <c r="L20" s="7"/>
      <c r="M20" s="7">
        <v>11836935.279999999</v>
      </c>
      <c r="N20" s="7"/>
      <c r="O20" s="7">
        <v>43161478</v>
      </c>
      <c r="P20" s="4"/>
      <c r="Q20" s="58">
        <f t="shared" ref="Q20:Q25" si="2">K20/$K$65</f>
        <v>0</v>
      </c>
      <c r="R20" s="61"/>
      <c r="S20" s="50">
        <v>0</v>
      </c>
    </row>
    <row r="21" spans="1:19" s="4" customFormat="1" ht="14.1" customHeight="1" x14ac:dyDescent="0.25">
      <c r="A21" s="41" t="s">
        <v>8</v>
      </c>
      <c r="B21" s="40"/>
      <c r="C21" s="7">
        <v>1519368.71</v>
      </c>
      <c r="D21" s="7"/>
      <c r="E21" s="7">
        <v>42327191.719999999</v>
      </c>
      <c r="F21" s="7"/>
      <c r="G21" s="7">
        <v>30367087</v>
      </c>
      <c r="H21" s="7"/>
      <c r="I21" s="58">
        <f t="shared" si="1"/>
        <v>5.6222484790753122E-3</v>
      </c>
      <c r="J21" s="57"/>
      <c r="K21" s="7">
        <v>10540175.880000001</v>
      </c>
      <c r="L21" s="7"/>
      <c r="M21" s="7">
        <v>43705731.630000003</v>
      </c>
      <c r="N21" s="7"/>
      <c r="O21" s="7">
        <v>47788224</v>
      </c>
      <c r="P21" s="7"/>
      <c r="Q21" s="58">
        <f t="shared" si="2"/>
        <v>3.4325435043500073E-2</v>
      </c>
      <c r="R21" s="61"/>
      <c r="S21" s="50">
        <f t="shared" ref="S21:S26" si="3">(K21-C21)/K21</f>
        <v>0.85584977638912052</v>
      </c>
    </row>
    <row r="22" spans="1:19" s="4" customFormat="1" ht="14.1" customHeight="1" x14ac:dyDescent="0.25">
      <c r="A22" s="39" t="s">
        <v>10</v>
      </c>
      <c r="B22" s="40"/>
      <c r="C22" s="7">
        <v>4386087.1100000003</v>
      </c>
      <c r="D22" s="7"/>
      <c r="E22" s="7">
        <v>49922626.380000003</v>
      </c>
      <c r="F22" s="7"/>
      <c r="G22" s="7">
        <v>43650620</v>
      </c>
      <c r="H22" s="7"/>
      <c r="I22" s="58">
        <f t="shared" si="1"/>
        <v>1.6230208915707717E-2</v>
      </c>
      <c r="J22" s="57"/>
      <c r="K22" s="7">
        <v>5858405.0099999998</v>
      </c>
      <c r="L22" s="7"/>
      <c r="M22" s="7">
        <v>69176165.909999996</v>
      </c>
      <c r="N22" s="7"/>
      <c r="O22" s="7">
        <v>51015596</v>
      </c>
      <c r="P22" s="7"/>
      <c r="Q22" s="58">
        <f t="shared" si="2"/>
        <v>1.9078647540487756E-2</v>
      </c>
      <c r="R22" s="61"/>
      <c r="S22" s="50">
        <f t="shared" si="3"/>
        <v>0.25131719256125645</v>
      </c>
    </row>
    <row r="23" spans="1:19" s="4" customFormat="1" ht="14.1" customHeight="1" x14ac:dyDescent="0.25">
      <c r="A23" s="41" t="s">
        <v>9</v>
      </c>
      <c r="B23" s="40"/>
      <c r="C23" s="7">
        <v>103461.8</v>
      </c>
      <c r="D23" s="7"/>
      <c r="E23" s="7">
        <v>17377466.350000001</v>
      </c>
      <c r="F23" s="7"/>
      <c r="G23" s="7">
        <v>17221355</v>
      </c>
      <c r="H23" s="7"/>
      <c r="I23" s="58">
        <f t="shared" si="1"/>
        <v>3.8284844479415022E-4</v>
      </c>
      <c r="J23" s="57"/>
      <c r="K23" s="7">
        <v>192030.18</v>
      </c>
      <c r="L23" s="7"/>
      <c r="M23" s="7">
        <v>16765037.82</v>
      </c>
      <c r="N23" s="7"/>
      <c r="O23" s="7">
        <v>17332585</v>
      </c>
      <c r="P23" s="7"/>
      <c r="Q23" s="58">
        <f t="shared" si="2"/>
        <v>6.2537091838183118E-4</v>
      </c>
      <c r="R23" s="61"/>
      <c r="S23" s="50">
        <f t="shared" si="3"/>
        <v>0.46122114763418953</v>
      </c>
    </row>
    <row r="24" spans="1:19" s="4" customFormat="1" ht="14.1" customHeight="1" x14ac:dyDescent="0.25">
      <c r="A24" s="42" t="s">
        <v>20</v>
      </c>
      <c r="B24" s="40"/>
      <c r="C24" s="7">
        <v>979961.41</v>
      </c>
      <c r="D24" s="7"/>
      <c r="E24" s="7">
        <v>19206044.949999999</v>
      </c>
      <c r="F24" s="7"/>
      <c r="G24" s="7">
        <v>22106244</v>
      </c>
      <c r="H24" s="7"/>
      <c r="I24" s="58">
        <f t="shared" si="1"/>
        <v>3.626234047511087E-3</v>
      </c>
      <c r="J24" s="57"/>
      <c r="K24" s="7">
        <v>1780954.8</v>
      </c>
      <c r="L24" s="7"/>
      <c r="M24" s="7">
        <v>28154745.109999999</v>
      </c>
      <c r="N24" s="7"/>
      <c r="O24" s="7">
        <v>19786574</v>
      </c>
      <c r="P24" s="7"/>
      <c r="Q24" s="58">
        <f t="shared" si="2"/>
        <v>5.7999078002870727E-3</v>
      </c>
      <c r="R24" s="61"/>
      <c r="S24" s="50">
        <f t="shared" ref="S24" si="4">(K24-C24)/K24</f>
        <v>0.44975503589422933</v>
      </c>
    </row>
    <row r="25" spans="1:19" s="4" customFormat="1" ht="14.1" customHeight="1" x14ac:dyDescent="0.25">
      <c r="A25" s="42" t="s">
        <v>42</v>
      </c>
      <c r="B25" s="40"/>
      <c r="C25" s="7">
        <v>0</v>
      </c>
      <c r="D25" s="7"/>
      <c r="E25" s="7">
        <v>0</v>
      </c>
      <c r="F25" s="7"/>
      <c r="G25" s="7">
        <v>0</v>
      </c>
      <c r="H25" s="7"/>
      <c r="I25" s="58">
        <f t="shared" si="1"/>
        <v>0</v>
      </c>
      <c r="J25" s="57"/>
      <c r="K25" s="7">
        <v>4175412.7</v>
      </c>
      <c r="L25" s="7"/>
      <c r="M25" s="7">
        <v>38609357.759999998</v>
      </c>
      <c r="N25" s="7"/>
      <c r="O25" s="7">
        <v>0</v>
      </c>
      <c r="P25" s="7"/>
      <c r="Q25" s="58">
        <f t="shared" si="2"/>
        <v>1.359776715734038E-2</v>
      </c>
      <c r="R25" s="61"/>
      <c r="S25" s="50">
        <f t="shared" si="3"/>
        <v>1</v>
      </c>
    </row>
    <row r="26" spans="1:19" s="4" customFormat="1" ht="14.1" customHeight="1" x14ac:dyDescent="0.25">
      <c r="A26" s="39"/>
      <c r="B26" s="40"/>
      <c r="C26" s="72">
        <f>SUM(C20:C25)</f>
        <v>6988879.0300000003</v>
      </c>
      <c r="D26" s="7"/>
      <c r="E26" s="72">
        <f>SUM(E20:E25)</f>
        <v>162299868.89999998</v>
      </c>
      <c r="F26" s="7"/>
      <c r="G26" s="72">
        <f>SUM(G20:G25)</f>
        <v>161014346</v>
      </c>
      <c r="H26" s="7"/>
      <c r="I26" s="73">
        <f>SUM(I20:I25)</f>
        <v>2.586153988708827E-2</v>
      </c>
      <c r="J26" s="57"/>
      <c r="K26" s="72">
        <f>SUM(K20:K25)</f>
        <v>22546978.57</v>
      </c>
      <c r="L26" s="7"/>
      <c r="M26" s="72">
        <f>SUM(M20:M25)</f>
        <v>208247973.50999999</v>
      </c>
      <c r="N26" s="7"/>
      <c r="O26" s="72">
        <f>SUM(O20:O25)</f>
        <v>179084457</v>
      </c>
      <c r="P26" s="7"/>
      <c r="Q26" s="73">
        <f>SUM(Q21:Q25)</f>
        <v>7.3427128459997104E-2</v>
      </c>
      <c r="R26" s="61"/>
      <c r="S26" s="74">
        <f t="shared" si="3"/>
        <v>0.69003035114873035</v>
      </c>
    </row>
    <row r="27" spans="1:19" s="4" customFormat="1" ht="14.1" customHeight="1" x14ac:dyDescent="0.25">
      <c r="A27" s="39"/>
      <c r="B27" s="40"/>
      <c r="H27" s="7"/>
      <c r="I27" s="50"/>
      <c r="J27" s="57"/>
      <c r="Q27" s="55"/>
      <c r="R27" s="61"/>
      <c r="S27" s="50"/>
    </row>
    <row r="28" spans="1:19" ht="14.1" customHeight="1" x14ac:dyDescent="0.25">
      <c r="A28" s="37" t="s">
        <v>23</v>
      </c>
      <c r="B28" s="40"/>
      <c r="C28" s="4"/>
      <c r="D28" s="4"/>
      <c r="E28" s="4"/>
      <c r="F28" s="4"/>
      <c r="G28" s="4"/>
      <c r="H28" s="7"/>
      <c r="I28" s="50"/>
      <c r="J28" s="57"/>
      <c r="K28" s="4"/>
      <c r="L28" s="4"/>
      <c r="M28" s="4"/>
      <c r="N28" s="4"/>
      <c r="O28" s="4"/>
      <c r="P28" s="4"/>
      <c r="Q28" s="55"/>
      <c r="R28" s="61"/>
      <c r="S28" s="50"/>
    </row>
    <row r="29" spans="1:19" ht="14.1" customHeight="1" x14ac:dyDescent="0.25">
      <c r="A29" s="39" t="s">
        <v>24</v>
      </c>
      <c r="B29" s="40"/>
      <c r="C29" s="7">
        <v>983612.74</v>
      </c>
      <c r="D29" s="7"/>
      <c r="E29" s="7">
        <v>16692938.91</v>
      </c>
      <c r="F29" s="7"/>
      <c r="G29" s="7">
        <v>13373608</v>
      </c>
      <c r="H29" s="7"/>
      <c r="I29" s="58">
        <f>C29/$C$65</f>
        <v>3.6397453725791817E-3</v>
      </c>
      <c r="J29" s="57"/>
      <c r="K29" s="7">
        <v>1084591.3500000001</v>
      </c>
      <c r="L29" s="7"/>
      <c r="M29" s="7">
        <v>18913458.350000001</v>
      </c>
      <c r="N29" s="7"/>
      <c r="O29" s="7">
        <v>15550087</v>
      </c>
      <c r="P29" s="7"/>
      <c r="Q29" s="58">
        <f>K29/$K$65</f>
        <v>3.5321108828752345E-3</v>
      </c>
      <c r="R29" s="61"/>
      <c r="S29" s="50">
        <f>(K29-C29)/K29</f>
        <v>9.3102909220140931E-2</v>
      </c>
    </row>
    <row r="30" spans="1:19" ht="14.1" customHeight="1" x14ac:dyDescent="0.25">
      <c r="A30" s="39" t="s">
        <v>37</v>
      </c>
      <c r="B30" s="40"/>
      <c r="C30" s="7">
        <v>0</v>
      </c>
      <c r="D30" s="7"/>
      <c r="E30" s="7">
        <v>21791161.559999999</v>
      </c>
      <c r="F30" s="7"/>
      <c r="G30" s="7">
        <v>9959192</v>
      </c>
      <c r="H30" s="7"/>
      <c r="I30" s="58">
        <f>C30/$C$65</f>
        <v>0</v>
      </c>
      <c r="J30" s="57"/>
      <c r="K30" s="7">
        <v>7920</v>
      </c>
      <c r="L30" s="7"/>
      <c r="M30" s="7">
        <v>310385.76</v>
      </c>
      <c r="N30" s="7"/>
      <c r="O30" s="7">
        <v>2630257</v>
      </c>
      <c r="P30" s="7"/>
      <c r="Q30" s="58">
        <f>K30/$K$65</f>
        <v>2.5792496125265849E-5</v>
      </c>
      <c r="R30" s="61"/>
      <c r="S30" s="50">
        <v>0</v>
      </c>
    </row>
    <row r="31" spans="1:19" ht="14.1" customHeight="1" x14ac:dyDescent="0.25">
      <c r="A31" s="39" t="s">
        <v>11</v>
      </c>
      <c r="B31" s="40"/>
      <c r="C31" s="7">
        <v>0</v>
      </c>
      <c r="D31" s="7"/>
      <c r="E31" s="7">
        <v>0</v>
      </c>
      <c r="F31" s="7"/>
      <c r="G31" s="7">
        <v>222340013</v>
      </c>
      <c r="H31" s="7"/>
      <c r="I31" s="58">
        <f>C31/$C$65</f>
        <v>0</v>
      </c>
      <c r="J31" s="57"/>
      <c r="K31" s="7">
        <v>0</v>
      </c>
      <c r="L31" s="7"/>
      <c r="M31" s="7">
        <v>0</v>
      </c>
      <c r="N31" s="7"/>
      <c r="O31" s="7">
        <v>220976640</v>
      </c>
      <c r="P31" s="7"/>
      <c r="Q31" s="58">
        <f>K31/$K$65</f>
        <v>0</v>
      </c>
      <c r="R31" s="61"/>
      <c r="S31" s="50">
        <v>0</v>
      </c>
    </row>
    <row r="32" spans="1:19" ht="14.1" customHeight="1" x14ac:dyDescent="0.25">
      <c r="A32" s="39" t="s">
        <v>12</v>
      </c>
      <c r="B32" s="40"/>
      <c r="C32" s="8">
        <v>840149.04</v>
      </c>
      <c r="D32" s="7"/>
      <c r="E32" s="8">
        <v>15468733.02</v>
      </c>
      <c r="F32" s="7"/>
      <c r="G32" s="8">
        <v>10527654</v>
      </c>
      <c r="H32" s="7"/>
      <c r="I32" s="59">
        <f>C32/$C$65</f>
        <v>3.1088745156115424E-3</v>
      </c>
      <c r="J32" s="57"/>
      <c r="K32" s="8">
        <v>959464.9</v>
      </c>
      <c r="L32" s="7"/>
      <c r="M32" s="8">
        <v>15550121.199999999</v>
      </c>
      <c r="N32" s="7"/>
      <c r="O32" s="8">
        <v>14526402</v>
      </c>
      <c r="P32" s="7"/>
      <c r="Q32" s="59">
        <f>K32/$K$65</f>
        <v>3.1246205448962859E-3</v>
      </c>
      <c r="R32" s="61"/>
      <c r="S32" s="51">
        <f>(K32-C32)/K32</f>
        <v>0.1243566700564033</v>
      </c>
    </row>
    <row r="33" spans="1:21" s="4" customFormat="1" ht="14.1" customHeight="1" x14ac:dyDescent="0.25">
      <c r="A33" s="41"/>
      <c r="B33" s="40"/>
      <c r="C33" s="7">
        <f>SUM(C29:D32)</f>
        <v>1823761.78</v>
      </c>
      <c r="D33" s="7"/>
      <c r="E33" s="7">
        <f>SUM(E29:E32)</f>
        <v>53952833.489999995</v>
      </c>
      <c r="F33" s="7"/>
      <c r="G33" s="7">
        <f>SUM(G29:G32)</f>
        <v>256200467</v>
      </c>
      <c r="H33" s="7"/>
      <c r="I33" s="58">
        <f>SUM(I29:I32)</f>
        <v>6.7486198881907241E-3</v>
      </c>
      <c r="J33" s="57"/>
      <c r="K33" s="7">
        <f>SUM(K29:L32)</f>
        <v>2051976.25</v>
      </c>
      <c r="L33" s="7"/>
      <c r="M33" s="7">
        <f>SUM(M29:M32)</f>
        <v>34773965.310000002</v>
      </c>
      <c r="N33" s="7"/>
      <c r="O33" s="7">
        <f>SUM(O29:O32)</f>
        <v>253683386</v>
      </c>
      <c r="P33" s="7"/>
      <c r="Q33" s="58">
        <f>SUM(Q29:Q32)</f>
        <v>6.6825239238967864E-3</v>
      </c>
      <c r="R33" s="61"/>
      <c r="S33" s="50">
        <f>(K33-C33)/K33</f>
        <v>0.11121691588779352</v>
      </c>
    </row>
    <row r="34" spans="1:21" ht="14.1" customHeight="1" x14ac:dyDescent="0.25">
      <c r="A34" s="34"/>
      <c r="B34" s="35"/>
      <c r="C34" s="4"/>
      <c r="D34" s="4"/>
      <c r="E34" s="4"/>
      <c r="F34" s="4"/>
      <c r="G34" s="4"/>
      <c r="H34" s="10"/>
      <c r="I34" s="48"/>
      <c r="J34" s="57"/>
      <c r="K34" s="4"/>
      <c r="L34" s="4"/>
      <c r="M34" s="4"/>
      <c r="N34" s="4"/>
      <c r="O34" s="4"/>
      <c r="P34" s="4"/>
      <c r="Q34" s="55"/>
      <c r="R34" s="61"/>
      <c r="S34" s="48"/>
    </row>
    <row r="35" spans="1:21" ht="14.1" customHeight="1" x14ac:dyDescent="0.25">
      <c r="A35" s="37" t="s">
        <v>25</v>
      </c>
      <c r="B35" s="40"/>
      <c r="C35" s="4"/>
      <c r="D35" s="4"/>
      <c r="E35" s="4"/>
      <c r="F35" s="4"/>
      <c r="G35" s="4"/>
      <c r="H35" s="7"/>
      <c r="I35" s="50"/>
      <c r="J35" s="57"/>
      <c r="K35" s="4"/>
      <c r="L35" s="4"/>
      <c r="M35" s="4"/>
      <c r="N35" s="4"/>
      <c r="O35" s="4"/>
      <c r="P35" s="4"/>
      <c r="Q35" s="55"/>
      <c r="R35" s="61"/>
      <c r="S35" s="50"/>
    </row>
    <row r="36" spans="1:21" ht="14.1" customHeight="1" x14ac:dyDescent="0.25">
      <c r="A36" s="39" t="s">
        <v>21</v>
      </c>
      <c r="B36" s="40"/>
      <c r="C36" s="7">
        <v>2992775.1</v>
      </c>
      <c r="D36" s="7"/>
      <c r="E36" s="7">
        <v>56318989.210000001</v>
      </c>
      <c r="F36" s="7"/>
      <c r="G36" s="7">
        <v>68990433</v>
      </c>
      <c r="H36" s="7"/>
      <c r="I36" s="58">
        <f>C36/$C$65</f>
        <v>1.1074418699980644E-2</v>
      </c>
      <c r="J36" s="57"/>
      <c r="K36" s="7">
        <v>10028949.07</v>
      </c>
      <c r="L36" s="7"/>
      <c r="M36" s="7">
        <v>67735940.549999997</v>
      </c>
      <c r="N36" s="7"/>
      <c r="O36" s="7">
        <v>71584164</v>
      </c>
      <c r="P36" s="7"/>
      <c r="Q36" s="58">
        <f>K36/$K$65</f>
        <v>3.2660559347028224E-2</v>
      </c>
      <c r="R36" s="61"/>
      <c r="S36" s="50">
        <f>(K36-C36)/K36</f>
        <v>0.70158636970722998</v>
      </c>
    </row>
    <row r="37" spans="1:21" ht="14.1" customHeight="1" x14ac:dyDescent="0.25">
      <c r="A37" s="39" t="s">
        <v>14</v>
      </c>
      <c r="B37" s="40"/>
      <c r="C37" s="7">
        <v>2570307.1800000002</v>
      </c>
      <c r="D37" s="7"/>
      <c r="E37" s="7">
        <v>49694168.259999998</v>
      </c>
      <c r="F37" s="7"/>
      <c r="G37" s="7">
        <v>36728869</v>
      </c>
      <c r="H37" s="7"/>
      <c r="I37" s="70">
        <f>C37/$C$65</f>
        <v>9.5111249418262378E-3</v>
      </c>
      <c r="J37" s="57"/>
      <c r="K37" s="7">
        <v>7795313.2599999998</v>
      </c>
      <c r="L37" s="7"/>
      <c r="M37" s="7">
        <v>43328011.18</v>
      </c>
      <c r="N37" s="7"/>
      <c r="O37" s="7">
        <v>36496916</v>
      </c>
      <c r="P37" s="7"/>
      <c r="Q37" s="58">
        <f>K37/$K$65</f>
        <v>2.5386437759316097E-2</v>
      </c>
      <c r="R37" s="61"/>
      <c r="S37" s="50">
        <f>(K37-C37)/K37</f>
        <v>0.6702753187368381</v>
      </c>
    </row>
    <row r="38" spans="1:21" ht="14.1" customHeight="1" x14ac:dyDescent="0.25">
      <c r="A38" s="39" t="s">
        <v>13</v>
      </c>
      <c r="B38" s="40"/>
      <c r="C38" s="7">
        <v>54994.38</v>
      </c>
      <c r="D38" s="7"/>
      <c r="E38" s="7">
        <v>14947740.15</v>
      </c>
      <c r="F38" s="7"/>
      <c r="G38" s="7">
        <v>362024</v>
      </c>
      <c r="H38" s="7"/>
      <c r="I38" s="58">
        <f>C38/$C$65</f>
        <v>2.0350035332285458E-4</v>
      </c>
      <c r="J38" s="57"/>
      <c r="K38" s="7">
        <v>309262.05</v>
      </c>
      <c r="L38" s="7"/>
      <c r="M38" s="7">
        <v>5180484.43</v>
      </c>
      <c r="N38" s="7"/>
      <c r="O38" s="7">
        <v>42876</v>
      </c>
      <c r="P38" s="7"/>
      <c r="Q38" s="58">
        <f>K38/$K$65</f>
        <v>1.0071515437268654E-3</v>
      </c>
      <c r="R38" s="61"/>
      <c r="S38" s="50">
        <v>0</v>
      </c>
    </row>
    <row r="39" spans="1:21" ht="14.1" customHeight="1" x14ac:dyDescent="0.25">
      <c r="A39" s="39" t="s">
        <v>40</v>
      </c>
      <c r="B39" s="40"/>
      <c r="C39" s="7">
        <v>2819465.58</v>
      </c>
      <c r="D39" s="7"/>
      <c r="E39" s="7">
        <v>40252962.509999998</v>
      </c>
      <c r="F39" s="7"/>
      <c r="G39" s="7">
        <v>0</v>
      </c>
      <c r="H39" s="7"/>
      <c r="I39" s="58">
        <f>C39/$C$65</f>
        <v>1.0433106832218623E-2</v>
      </c>
      <c r="J39" s="57"/>
      <c r="K39" s="7">
        <v>0</v>
      </c>
      <c r="L39" s="7"/>
      <c r="M39" s="7">
        <v>4827649.0599999996</v>
      </c>
      <c r="N39" s="7"/>
      <c r="O39" s="7">
        <v>0</v>
      </c>
      <c r="P39" s="7"/>
      <c r="Q39" s="58">
        <f>K39/$K$65</f>
        <v>0</v>
      </c>
      <c r="R39" s="61"/>
      <c r="S39" s="50">
        <v>0</v>
      </c>
    </row>
    <row r="40" spans="1:21" ht="14.1" customHeight="1" x14ac:dyDescent="0.25">
      <c r="A40" s="39"/>
      <c r="B40" s="40"/>
      <c r="C40" s="72">
        <f>SUM(C36:C39)</f>
        <v>8437542.2400000002</v>
      </c>
      <c r="D40" s="7"/>
      <c r="E40" s="72">
        <f>SUM(E36:E39)</f>
        <v>161213860.13</v>
      </c>
      <c r="F40" s="7"/>
      <c r="G40" s="72">
        <f>SUM(G36:G39)</f>
        <v>106081326</v>
      </c>
      <c r="H40" s="7"/>
      <c r="I40" s="73">
        <f>SUM(I36:I39)</f>
        <v>3.1222150827348361E-2</v>
      </c>
      <c r="J40" s="57"/>
      <c r="K40" s="72">
        <f>SUM(K36:K39)</f>
        <v>18133524.379999999</v>
      </c>
      <c r="L40" s="7"/>
      <c r="M40" s="72">
        <f>SUM(M36:M39)</f>
        <v>121072085.22</v>
      </c>
      <c r="N40" s="7"/>
      <c r="O40" s="72">
        <f>SUM(O36:O39)</f>
        <v>108123956</v>
      </c>
      <c r="P40" s="7"/>
      <c r="Q40" s="73">
        <f>SUM(Q36:Q39)</f>
        <v>5.9054148650071192E-2</v>
      </c>
      <c r="R40" s="61"/>
      <c r="S40" s="74">
        <f>(K40-C40)/K40</f>
        <v>0.53469926401587908</v>
      </c>
    </row>
    <row r="41" spans="1:21" ht="14.1" customHeight="1" thickBot="1" x14ac:dyDescent="0.3">
      <c r="A41" s="75"/>
      <c r="B41" s="76"/>
      <c r="C41" s="7"/>
      <c r="D41" s="7"/>
      <c r="E41" s="7"/>
      <c r="F41" s="7"/>
      <c r="G41" s="7"/>
      <c r="H41" s="7"/>
      <c r="I41" s="50"/>
      <c r="J41" s="57"/>
      <c r="K41" s="4"/>
      <c r="L41" s="4"/>
      <c r="M41" s="4"/>
      <c r="N41" s="4"/>
      <c r="O41" s="4"/>
      <c r="P41" s="4"/>
      <c r="Q41" s="55"/>
      <c r="R41" s="61"/>
      <c r="S41" s="50"/>
    </row>
    <row r="42" spans="1:21" s="1" customFormat="1" ht="14.1" customHeight="1" thickBot="1" x14ac:dyDescent="0.3">
      <c r="A42" s="69" t="s">
        <v>18</v>
      </c>
      <c r="B42" s="26"/>
      <c r="C42" s="27">
        <f>C17+C26+C33+C40</f>
        <v>79617837.449999988</v>
      </c>
      <c r="D42" s="28"/>
      <c r="E42" s="28">
        <f>E17+E26+E33+E40</f>
        <v>2017639286.8599997</v>
      </c>
      <c r="F42" s="28"/>
      <c r="G42" s="28">
        <f>G17+G26+G33+G40</f>
        <v>2055894734</v>
      </c>
      <c r="H42" s="28"/>
      <c r="I42" s="62">
        <f>I17+I26+I33+I40</f>
        <v>0.29461661449545573</v>
      </c>
      <c r="J42" s="30"/>
      <c r="K42" s="28">
        <f>K17+K26+K33+K40</f>
        <v>83140038.340000004</v>
      </c>
      <c r="L42" s="28"/>
      <c r="M42" s="28">
        <f>M17+M26+M33+M40</f>
        <v>2221727798.0599999</v>
      </c>
      <c r="N42" s="28"/>
      <c r="O42" s="28">
        <f>O17+O26+O33+O40</f>
        <v>2274762168</v>
      </c>
      <c r="P42" s="28"/>
      <c r="Q42" s="29">
        <f>K42/$K$65</f>
        <v>0.27075620160844749</v>
      </c>
      <c r="R42" s="31"/>
      <c r="S42" s="29">
        <f>(K42-C42)/K42</f>
        <v>4.2364677240056409E-2</v>
      </c>
      <c r="U42"/>
    </row>
    <row r="43" spans="1:21" s="4" customFormat="1" ht="14.1" customHeight="1" thickBot="1" x14ac:dyDescent="0.3">
      <c r="A43" s="41"/>
      <c r="B43" s="40"/>
      <c r="C43" s="49"/>
      <c r="D43" s="7"/>
      <c r="E43" s="7"/>
      <c r="F43" s="7"/>
      <c r="G43" s="7"/>
      <c r="H43" s="7"/>
      <c r="I43" s="50"/>
      <c r="J43" s="57"/>
      <c r="Q43" s="55"/>
      <c r="R43" s="61"/>
      <c r="S43" s="50"/>
    </row>
    <row r="44" spans="1:21" s="4" customFormat="1" ht="36" customHeight="1" thickBot="1" x14ac:dyDescent="0.3">
      <c r="A44" s="118" t="s">
        <v>27</v>
      </c>
      <c r="B44" s="119"/>
      <c r="C44" s="120"/>
      <c r="D44" s="121"/>
      <c r="E44" s="121"/>
      <c r="F44" s="121"/>
      <c r="G44" s="121"/>
      <c r="H44" s="121"/>
      <c r="I44" s="122"/>
      <c r="J44" s="123"/>
      <c r="K44" s="121"/>
      <c r="L44" s="121"/>
      <c r="M44" s="121"/>
      <c r="N44" s="121"/>
      <c r="O44" s="121"/>
      <c r="P44" s="121"/>
      <c r="Q44" s="122"/>
      <c r="R44" s="124"/>
      <c r="S44" s="122"/>
    </row>
    <row r="45" spans="1:21" s="4" customFormat="1" ht="14.1" customHeight="1" x14ac:dyDescent="0.25">
      <c r="A45" s="41"/>
      <c r="B45" s="40"/>
      <c r="C45" s="49"/>
      <c r="D45" s="7"/>
      <c r="E45" s="7"/>
      <c r="F45" s="7"/>
      <c r="G45" s="7"/>
      <c r="H45" s="7"/>
      <c r="I45" s="50"/>
      <c r="J45" s="57"/>
      <c r="Q45" s="55"/>
      <c r="R45" s="61"/>
      <c r="S45" s="50"/>
    </row>
    <row r="46" spans="1:21" ht="14.1" customHeight="1" x14ac:dyDescent="0.25">
      <c r="A46" s="37" t="s">
        <v>15</v>
      </c>
      <c r="B46" s="40"/>
      <c r="C46" s="49"/>
      <c r="D46" s="7"/>
      <c r="E46" s="7"/>
      <c r="F46" s="7"/>
      <c r="G46" s="7"/>
      <c r="H46" s="7"/>
      <c r="I46" s="50"/>
      <c r="J46" s="57"/>
      <c r="K46" s="4"/>
      <c r="L46" s="4"/>
      <c r="M46" s="4"/>
      <c r="N46" s="4"/>
      <c r="O46" s="4"/>
      <c r="P46" s="4"/>
      <c r="Q46" s="55"/>
      <c r="R46" s="61"/>
      <c r="S46" s="50"/>
    </row>
    <row r="47" spans="1:21" ht="14.1" customHeight="1" x14ac:dyDescent="0.25">
      <c r="A47" s="42" t="s">
        <v>30</v>
      </c>
      <c r="B47" s="40"/>
      <c r="C47" s="7">
        <v>150623267.12</v>
      </c>
      <c r="D47" s="7"/>
      <c r="E47" s="7">
        <v>1870711348.3</v>
      </c>
      <c r="F47" s="7"/>
      <c r="G47" s="7">
        <v>1842858085</v>
      </c>
      <c r="H47" s="7"/>
      <c r="I47" s="58">
        <f>C47/$C$65</f>
        <v>0.55736400842345546</v>
      </c>
      <c r="J47" s="57"/>
      <c r="K47" s="7">
        <v>170650925.88</v>
      </c>
      <c r="L47" s="7"/>
      <c r="M47" s="7">
        <v>2069352580.4200001</v>
      </c>
      <c r="N47" s="7"/>
      <c r="O47" s="7">
        <v>1877048472</v>
      </c>
      <c r="P47" s="7"/>
      <c r="Q47" s="58">
        <f>K47/$K$65</f>
        <v>0.55574663441072336</v>
      </c>
      <c r="R47" s="61"/>
      <c r="S47" s="50">
        <f>(K47-C47)/K47</f>
        <v>0.11736038733293037</v>
      </c>
    </row>
    <row r="48" spans="1:21" ht="14.1" customHeight="1" x14ac:dyDescent="0.25">
      <c r="A48" s="42" t="s">
        <v>36</v>
      </c>
      <c r="B48" s="40"/>
      <c r="C48" s="7">
        <v>15154894.470000001</v>
      </c>
      <c r="D48" s="7"/>
      <c r="E48" s="7">
        <v>211548553.52000001</v>
      </c>
      <c r="F48" s="7"/>
      <c r="G48" s="7">
        <v>229966401</v>
      </c>
      <c r="H48" s="7"/>
      <c r="I48" s="58">
        <f>C48/$C$65</f>
        <v>5.6078937142587576E-2</v>
      </c>
      <c r="J48" s="57"/>
      <c r="K48" s="7">
        <v>26916478.800000001</v>
      </c>
      <c r="L48" s="7"/>
      <c r="M48" s="7">
        <v>218354147.03</v>
      </c>
      <c r="N48" s="7"/>
      <c r="O48" s="7">
        <v>236590794</v>
      </c>
      <c r="P48" s="7"/>
      <c r="Q48" s="58">
        <f>K48/$K$65</f>
        <v>8.7656966559949548E-2</v>
      </c>
      <c r="R48" s="61"/>
      <c r="S48" s="50">
        <f>(K48-C48)/K48</f>
        <v>0.43696593515790777</v>
      </c>
    </row>
    <row r="49" spans="1:21" ht="14.1" customHeight="1" x14ac:dyDescent="0.25">
      <c r="A49" s="42" t="s">
        <v>38</v>
      </c>
      <c r="B49" s="40"/>
      <c r="C49" s="7">
        <v>3994907.61</v>
      </c>
      <c r="D49" s="7"/>
      <c r="E49" s="7">
        <v>56036163.030000001</v>
      </c>
      <c r="F49" s="7"/>
      <c r="G49" s="7">
        <v>55593110</v>
      </c>
      <c r="H49" s="7"/>
      <c r="I49" s="58">
        <f>C49/$C$65</f>
        <v>1.478269434307943E-2</v>
      </c>
      <c r="J49" s="57"/>
      <c r="K49" s="7">
        <v>4173789.6</v>
      </c>
      <c r="L49" s="7"/>
      <c r="M49" s="7">
        <v>114784293.19</v>
      </c>
      <c r="N49" s="7"/>
      <c r="O49" s="7">
        <v>58183068</v>
      </c>
      <c r="P49" s="7"/>
      <c r="Q49" s="58">
        <f>K49/$K$65</f>
        <v>1.359248132394885E-2</v>
      </c>
      <c r="R49" s="61"/>
      <c r="S49" s="50">
        <f>(K49-C49)/K49</f>
        <v>4.2858410975004639E-2</v>
      </c>
    </row>
    <row r="50" spans="1:21" ht="14.1" customHeight="1" x14ac:dyDescent="0.25">
      <c r="A50" s="42" t="s">
        <v>31</v>
      </c>
      <c r="B50" s="40"/>
      <c r="C50" s="7">
        <v>0</v>
      </c>
      <c r="D50" s="7">
        <v>9485.48</v>
      </c>
      <c r="E50" s="7">
        <v>8156524.2300000004</v>
      </c>
      <c r="F50" s="7"/>
      <c r="G50" s="7">
        <v>7741720</v>
      </c>
      <c r="H50" s="7"/>
      <c r="I50" s="58">
        <f>C50/$C$65</f>
        <v>0</v>
      </c>
      <c r="J50" s="56"/>
      <c r="K50" s="7">
        <v>0</v>
      </c>
      <c r="L50" s="7">
        <v>9485.48</v>
      </c>
      <c r="M50" s="7">
        <v>7978832.9800000004</v>
      </c>
      <c r="N50" s="7"/>
      <c r="O50" s="7">
        <v>8523568</v>
      </c>
      <c r="P50" s="7"/>
      <c r="Q50" s="58">
        <f>K50/$K$65</f>
        <v>0</v>
      </c>
      <c r="R50" s="61"/>
      <c r="S50" s="50" t="e">
        <f t="shared" ref="S50:S51" si="5">(K50-C50)/K50</f>
        <v>#DIV/0!</v>
      </c>
    </row>
    <row r="51" spans="1:21" ht="14.1" customHeight="1" x14ac:dyDescent="0.25">
      <c r="A51" s="42" t="s">
        <v>32</v>
      </c>
      <c r="B51" s="40"/>
      <c r="C51" s="8">
        <v>20785429</v>
      </c>
      <c r="D51" s="7"/>
      <c r="E51" s="8">
        <v>134896760.59</v>
      </c>
      <c r="F51" s="7"/>
      <c r="G51" s="8">
        <v>126170616</v>
      </c>
      <c r="H51" s="7"/>
      <c r="I51" s="59">
        <f>C51/$C$65</f>
        <v>7.6914080047217698E-2</v>
      </c>
      <c r="J51" s="56"/>
      <c r="K51" s="8">
        <v>22184652.52</v>
      </c>
      <c r="L51" s="7"/>
      <c r="M51" s="8">
        <v>143500629.62</v>
      </c>
      <c r="N51" s="7"/>
      <c r="O51" s="8">
        <v>130324640</v>
      </c>
      <c r="P51" s="7"/>
      <c r="Q51" s="59">
        <f>K51/$K$65</f>
        <v>7.2247167192230968E-2</v>
      </c>
      <c r="R51" s="61"/>
      <c r="S51" s="50">
        <f t="shared" si="5"/>
        <v>6.307168970704255E-2</v>
      </c>
    </row>
    <row r="52" spans="1:21" ht="14.1" customHeight="1" x14ac:dyDescent="0.25">
      <c r="A52" s="42"/>
      <c r="B52" s="40"/>
      <c r="C52" s="7">
        <f>SUM(C47:C51)</f>
        <v>190558498.20000002</v>
      </c>
      <c r="D52" s="7"/>
      <c r="E52" s="7">
        <f>SUM(E47:E51)</f>
        <v>2281349349.6700001</v>
      </c>
      <c r="F52" s="7"/>
      <c r="G52" s="7">
        <f>SUM(G47:G51)</f>
        <v>2262329932</v>
      </c>
      <c r="H52" s="7"/>
      <c r="I52" s="58">
        <f>SUM(I47:I51)</f>
        <v>0.70513971995634017</v>
      </c>
      <c r="J52" s="57"/>
      <c r="K52" s="7">
        <f>SUM(K47:K51)</f>
        <v>223925846.80000001</v>
      </c>
      <c r="L52" s="7"/>
      <c r="M52" s="7">
        <f>SUM(M47:M51)</f>
        <v>2553970483.2400002</v>
      </c>
      <c r="N52" s="7"/>
      <c r="O52" s="7">
        <f>SUM(O47:O51)</f>
        <v>2310670542</v>
      </c>
      <c r="P52" s="7"/>
      <c r="Q52" s="58">
        <f>SUM(Q47:Q51)</f>
        <v>0.72924324948685282</v>
      </c>
      <c r="R52" s="61"/>
      <c r="S52" s="74">
        <f>(K52-C52)/K52</f>
        <v>0.14901070634245334</v>
      </c>
    </row>
    <row r="53" spans="1:21" ht="14.1" customHeight="1" thickBot="1" x14ac:dyDescent="0.3">
      <c r="A53" s="34"/>
      <c r="B53" s="35"/>
      <c r="C53" s="34"/>
      <c r="D53" s="10"/>
      <c r="E53" s="10"/>
      <c r="F53" s="10"/>
      <c r="G53" s="10"/>
      <c r="H53" s="10"/>
      <c r="I53" s="48"/>
      <c r="J53" s="57"/>
      <c r="K53" s="4"/>
      <c r="L53" s="4"/>
      <c r="M53" s="4"/>
      <c r="N53" s="4"/>
      <c r="O53" s="4"/>
      <c r="P53" s="4"/>
      <c r="Q53" s="55"/>
      <c r="R53" s="61"/>
      <c r="S53" s="48"/>
    </row>
    <row r="54" spans="1:21" s="4" customFormat="1" ht="34.5" customHeight="1" thickBot="1" x14ac:dyDescent="0.3">
      <c r="A54" s="129" t="s">
        <v>29</v>
      </c>
      <c r="B54" s="130"/>
      <c r="C54" s="28">
        <f>C52</f>
        <v>190558498.20000002</v>
      </c>
      <c r="D54" s="28"/>
      <c r="E54" s="28">
        <f>E52</f>
        <v>2281349349.6700001</v>
      </c>
      <c r="F54" s="28"/>
      <c r="G54" s="28">
        <f>G52</f>
        <v>2262329932</v>
      </c>
      <c r="H54" s="28"/>
      <c r="I54" s="62">
        <f>I52</f>
        <v>0.70513971995634017</v>
      </c>
      <c r="J54" s="31"/>
      <c r="K54" s="28">
        <f>K52</f>
        <v>223925846.80000001</v>
      </c>
      <c r="L54" s="28"/>
      <c r="M54" s="28">
        <f>M52</f>
        <v>2553970483.2400002</v>
      </c>
      <c r="N54" s="28"/>
      <c r="O54" s="28">
        <f>O52</f>
        <v>2310670542</v>
      </c>
      <c r="P54" s="28"/>
      <c r="Q54" s="29">
        <f>K54/$K$65</f>
        <v>0.72924324948685282</v>
      </c>
      <c r="R54" s="31"/>
      <c r="S54" s="29">
        <f>(K54-C54)/K54</f>
        <v>0.14901070634245334</v>
      </c>
      <c r="U54"/>
    </row>
    <row r="55" spans="1:21" s="4" customFormat="1" ht="14.1" customHeight="1" thickBot="1" x14ac:dyDescent="0.3">
      <c r="A55" s="42"/>
      <c r="B55" s="40"/>
      <c r="C55" s="49"/>
      <c r="D55" s="7"/>
      <c r="E55" s="7"/>
      <c r="F55" s="7"/>
      <c r="G55" s="7"/>
      <c r="H55" s="7"/>
      <c r="I55" s="50"/>
      <c r="J55" s="56"/>
      <c r="Q55" s="55"/>
      <c r="R55" s="61"/>
      <c r="S55" s="50"/>
    </row>
    <row r="56" spans="1:21" s="4" customFormat="1" ht="14.1" customHeight="1" thickBot="1" x14ac:dyDescent="0.3">
      <c r="A56" s="125" t="s">
        <v>33</v>
      </c>
      <c r="B56" s="126"/>
      <c r="C56" s="120"/>
      <c r="D56" s="121"/>
      <c r="E56" s="121"/>
      <c r="F56" s="121"/>
      <c r="G56" s="121"/>
      <c r="H56" s="121"/>
      <c r="I56" s="122"/>
      <c r="J56" s="124"/>
      <c r="K56" s="119"/>
      <c r="L56" s="119"/>
      <c r="M56" s="119"/>
      <c r="N56" s="119"/>
      <c r="O56" s="119"/>
      <c r="P56" s="119"/>
      <c r="Q56" s="127"/>
      <c r="R56" s="124"/>
      <c r="S56" s="122"/>
    </row>
    <row r="57" spans="1:21" s="4" customFormat="1" ht="14.1" customHeight="1" x14ac:dyDescent="0.25">
      <c r="A57" s="43"/>
      <c r="B57" s="44"/>
      <c r="C57" s="52"/>
      <c r="D57" s="11"/>
      <c r="E57" s="11"/>
      <c r="F57" s="11"/>
      <c r="G57" s="11"/>
      <c r="H57" s="11"/>
      <c r="I57" s="53"/>
      <c r="J57" s="56"/>
      <c r="K57" s="1"/>
      <c r="L57" s="1"/>
      <c r="M57" s="1"/>
      <c r="N57" s="1"/>
      <c r="O57" s="1"/>
      <c r="P57" s="1"/>
      <c r="Q57" s="60"/>
      <c r="R57" s="56"/>
      <c r="S57" s="53"/>
    </row>
    <row r="58" spans="1:21" s="4" customFormat="1" ht="14.1" customHeight="1" x14ac:dyDescent="0.25">
      <c r="A58" s="37" t="s">
        <v>34</v>
      </c>
      <c r="B58" s="40"/>
      <c r="C58" s="49"/>
      <c r="D58" s="7"/>
      <c r="E58" s="7"/>
      <c r="F58" s="7"/>
      <c r="G58" s="7"/>
      <c r="H58" s="7"/>
      <c r="I58" s="50"/>
      <c r="J58" s="56"/>
      <c r="K58" s="1"/>
      <c r="L58" s="1"/>
      <c r="M58" s="1"/>
      <c r="N58" s="1"/>
      <c r="O58" s="1"/>
      <c r="P58" s="1"/>
      <c r="Q58" s="60"/>
      <c r="R58" s="56"/>
      <c r="S58" s="50"/>
    </row>
    <row r="59" spans="1:21" s="4" customFormat="1" ht="14.1" customHeight="1" x14ac:dyDescent="0.25">
      <c r="A59" s="42" t="s">
        <v>39</v>
      </c>
      <c r="B59" s="40"/>
      <c r="C59" s="7">
        <v>65848.710000000006</v>
      </c>
      <c r="D59" s="1"/>
      <c r="E59" s="7">
        <v>2220294.65</v>
      </c>
      <c r="F59" s="1"/>
      <c r="G59" s="7">
        <v>16885</v>
      </c>
      <c r="H59" s="7"/>
      <c r="I59" s="58">
        <f>C59/$C$65</f>
        <v>2.4366554820427452E-4</v>
      </c>
      <c r="J59" s="1"/>
      <c r="K59" s="7">
        <v>168.55</v>
      </c>
      <c r="L59" s="1"/>
      <c r="M59" s="7">
        <v>11897808</v>
      </c>
      <c r="N59" s="1"/>
      <c r="O59" s="7">
        <v>137880</v>
      </c>
      <c r="P59" s="1"/>
      <c r="Q59" s="58">
        <f>K59/$K$65</f>
        <v>5.4890469973656053E-7</v>
      </c>
      <c r="R59" s="56"/>
      <c r="S59" s="50">
        <f>(K59-C59)/K59</f>
        <v>-389.67760308513795</v>
      </c>
    </row>
    <row r="60" spans="1:21" s="4" customFormat="1" ht="14.1" customHeight="1" x14ac:dyDescent="0.25">
      <c r="A60" s="43"/>
      <c r="B60" s="44"/>
      <c r="C60" s="71">
        <f>SUM(C59:C59)</f>
        <v>65848.710000000006</v>
      </c>
      <c r="D60" s="7"/>
      <c r="E60" s="72">
        <f>SUM(E59:E59)</f>
        <v>2220294.65</v>
      </c>
      <c r="F60" s="7"/>
      <c r="G60" s="72">
        <f>SUM(G59:G59)</f>
        <v>16885</v>
      </c>
      <c r="H60" s="7"/>
      <c r="I60" s="73">
        <f>SUM(I59:I59)</f>
        <v>2.4366554820427452E-4</v>
      </c>
      <c r="J60" s="56"/>
      <c r="K60" s="72">
        <f>SUM(K59:K59)</f>
        <v>168.55</v>
      </c>
      <c r="L60" s="7"/>
      <c r="M60" s="72">
        <f>SUM(M59:M59)</f>
        <v>11897808</v>
      </c>
      <c r="N60" s="7"/>
      <c r="O60" s="72">
        <f>SUM(O59:O59)</f>
        <v>137880</v>
      </c>
      <c r="P60" s="7"/>
      <c r="Q60" s="78">
        <f>SUM(Q59:Q59)</f>
        <v>5.4890469973656053E-7</v>
      </c>
      <c r="R60" s="1"/>
      <c r="S60" s="74">
        <f>(K60-C60)/K60</f>
        <v>-389.67760308513795</v>
      </c>
    </row>
    <row r="61" spans="1:21" s="1" customFormat="1" ht="14.1" customHeight="1" thickBot="1" x14ac:dyDescent="0.3">
      <c r="A61" s="42"/>
      <c r="B61" s="44"/>
      <c r="C61" s="52"/>
      <c r="D61" s="11"/>
      <c r="E61" s="11"/>
      <c r="F61" s="11"/>
      <c r="G61" s="11"/>
      <c r="H61" s="11"/>
      <c r="I61" s="53"/>
      <c r="J61" s="56"/>
      <c r="Q61" s="60"/>
      <c r="R61" s="56"/>
      <c r="S61" s="53"/>
    </row>
    <row r="62" spans="1:21" ht="14.1" customHeight="1" thickBot="1" x14ac:dyDescent="0.3">
      <c r="A62" s="25" t="s">
        <v>35</v>
      </c>
      <c r="B62" s="26"/>
      <c r="C62" s="27">
        <f>C60</f>
        <v>65848.710000000006</v>
      </c>
      <c r="D62" s="63"/>
      <c r="E62" s="28">
        <f>E60</f>
        <v>2220294.65</v>
      </c>
      <c r="F62" s="28"/>
      <c r="G62" s="28">
        <f>G60</f>
        <v>16885</v>
      </c>
      <c r="H62" s="63"/>
      <c r="I62" s="62">
        <f>I60</f>
        <v>2.4366554820427452E-4</v>
      </c>
      <c r="J62" s="64"/>
      <c r="K62" s="28">
        <f>K60</f>
        <v>168.55</v>
      </c>
      <c r="L62" s="63"/>
      <c r="M62" s="28">
        <f>M60</f>
        <v>11897808</v>
      </c>
      <c r="N62" s="28"/>
      <c r="O62" s="28">
        <f>O60</f>
        <v>137880</v>
      </c>
      <c r="P62" s="63"/>
      <c r="Q62" s="62">
        <f>Q60</f>
        <v>5.4890469973656053E-7</v>
      </c>
      <c r="R62" s="31"/>
      <c r="S62" s="29">
        <f>(K62-C62)/K62</f>
        <v>-389.67760308513795</v>
      </c>
    </row>
    <row r="63" spans="1:21" s="4" customFormat="1" ht="14.1" customHeight="1" x14ac:dyDescent="0.25">
      <c r="A63" s="41"/>
      <c r="B63" s="40"/>
      <c r="C63" s="49"/>
      <c r="D63" s="7"/>
      <c r="E63" s="7"/>
      <c r="F63" s="7"/>
      <c r="G63" s="7"/>
      <c r="H63" s="7"/>
      <c r="I63" s="50"/>
      <c r="J63" s="57"/>
      <c r="Q63" s="55"/>
      <c r="R63" s="61"/>
      <c r="S63" s="50"/>
    </row>
    <row r="64" spans="1:21" ht="14.1" customHeight="1" thickBot="1" x14ac:dyDescent="0.3">
      <c r="A64" s="41"/>
      <c r="B64" s="40"/>
      <c r="C64" s="49"/>
      <c r="D64" s="7"/>
      <c r="E64" s="7"/>
      <c r="F64" s="7"/>
      <c r="G64" s="7"/>
      <c r="H64" s="7"/>
      <c r="I64" s="50"/>
      <c r="J64" s="57"/>
      <c r="K64" s="4"/>
      <c r="L64" s="4"/>
      <c r="M64" s="4"/>
      <c r="N64" s="4"/>
      <c r="O64" s="4"/>
      <c r="P64" s="4"/>
      <c r="Q64" s="55"/>
      <c r="R64" s="61"/>
      <c r="S64" s="50"/>
    </row>
    <row r="65" spans="1:21" s="15" customFormat="1" ht="20.25" thickBot="1" x14ac:dyDescent="0.4">
      <c r="A65" s="32" t="s">
        <v>17</v>
      </c>
      <c r="B65" s="33"/>
      <c r="C65" s="65">
        <f>C42+C54+C62</f>
        <v>270242184.35999995</v>
      </c>
      <c r="D65" s="66"/>
      <c r="E65" s="66">
        <f>E42+E54+E62</f>
        <v>4301208931.1799994</v>
      </c>
      <c r="F65" s="66"/>
      <c r="G65" s="66">
        <f>G42+G54+G62</f>
        <v>4318241551</v>
      </c>
      <c r="H65" s="66"/>
      <c r="I65" s="67">
        <f>I42+I54+I62</f>
        <v>1.0000000000000002</v>
      </c>
      <c r="J65" s="68"/>
      <c r="K65" s="66">
        <f>K42+K54+K62</f>
        <v>307066053.69</v>
      </c>
      <c r="L65" s="66"/>
      <c r="M65" s="66">
        <f>M42+M54+M62</f>
        <v>4787596089.3000002</v>
      </c>
      <c r="N65" s="66"/>
      <c r="O65" s="66">
        <f>O42+O54+O62</f>
        <v>4585570590</v>
      </c>
      <c r="P65" s="66"/>
      <c r="Q65" s="67">
        <f>Q42+Q54+Q62</f>
        <v>1</v>
      </c>
      <c r="R65" s="31"/>
      <c r="S65" s="67">
        <f>(K65-C65)/K65</f>
        <v>0.11992165492567197</v>
      </c>
      <c r="U65" s="77"/>
    </row>
    <row r="66" spans="1:21" s="15" customFormat="1" ht="14.1" customHeight="1" x14ac:dyDescent="0.25">
      <c r="A66" s="9"/>
      <c r="B66" s="14"/>
      <c r="C66" s="11"/>
      <c r="D66" s="11"/>
      <c r="E66" s="11"/>
      <c r="F66" s="11"/>
      <c r="G66" s="11"/>
      <c r="H66" s="11"/>
      <c r="I66" s="12"/>
      <c r="J66" s="6"/>
    </row>
    <row r="67" spans="1:21" s="15" customFormat="1" ht="14.1" customHeight="1" x14ac:dyDescent="0.25">
      <c r="A67" s="9"/>
      <c r="B67" s="14"/>
      <c r="C67" s="11"/>
      <c r="D67" s="11"/>
      <c r="E67" s="11"/>
      <c r="F67" s="11"/>
      <c r="G67" s="11"/>
      <c r="H67" s="11"/>
      <c r="I67" s="12"/>
      <c r="J67" s="6"/>
    </row>
    <row r="68" spans="1:21" ht="14.1" customHeight="1" x14ac:dyDescent="0.25">
      <c r="A68" s="2"/>
      <c r="B68" s="2"/>
      <c r="C68" s="2"/>
      <c r="D68" s="2"/>
      <c r="E68" s="2"/>
      <c r="F68" s="2"/>
      <c r="G68" s="2"/>
      <c r="H68" s="2"/>
      <c r="I68" s="5"/>
      <c r="J68" s="13"/>
    </row>
    <row r="69" spans="1:21" ht="14.1" customHeight="1" x14ac:dyDescent="0.25">
      <c r="A69" s="16"/>
      <c r="B69" s="16"/>
      <c r="C69" s="17"/>
      <c r="D69" s="17"/>
      <c r="E69" s="17"/>
      <c r="F69" s="17"/>
      <c r="G69" s="18"/>
      <c r="H69" s="18"/>
      <c r="I69" s="19"/>
      <c r="J69" s="6"/>
    </row>
    <row r="70" spans="1:21" ht="14.1" customHeight="1" x14ac:dyDescent="0.25">
      <c r="A70" s="16"/>
      <c r="B70" s="16"/>
      <c r="C70" s="17"/>
      <c r="D70" s="17"/>
      <c r="E70" s="17"/>
      <c r="F70" s="17"/>
      <c r="G70" s="18"/>
      <c r="H70" s="18"/>
      <c r="I70" s="19"/>
      <c r="J70" s="6"/>
    </row>
    <row r="71" spans="1:21" ht="14.1" customHeight="1" x14ac:dyDescent="0.25">
      <c r="A71" s="16"/>
      <c r="B71" s="16"/>
      <c r="C71" s="17"/>
      <c r="D71" s="17"/>
      <c r="E71" s="17"/>
      <c r="F71" s="17"/>
      <c r="G71" s="18"/>
      <c r="H71" s="18"/>
      <c r="I71" s="19"/>
      <c r="J71" s="1"/>
    </row>
    <row r="72" spans="1:21" ht="14.1" customHeight="1" x14ac:dyDescent="0.25">
      <c r="A72" s="20"/>
      <c r="B72" s="21"/>
      <c r="C72" s="22"/>
      <c r="D72" s="22"/>
      <c r="G72" s="20"/>
      <c r="H72" s="20"/>
      <c r="I72" s="23"/>
      <c r="J72" s="1"/>
    </row>
    <row r="73" spans="1:21" ht="14.1" customHeight="1" x14ac:dyDescent="0.25">
      <c r="A73" s="20"/>
      <c r="B73" s="21"/>
      <c r="C73" s="22"/>
      <c r="D73" s="22"/>
      <c r="G73" s="20"/>
      <c r="H73" s="20"/>
      <c r="I73" s="23"/>
      <c r="J73" s="1"/>
    </row>
    <row r="74" spans="1:21" ht="14.1" customHeight="1" x14ac:dyDescent="0.25">
      <c r="C74" s="22"/>
      <c r="D74" s="22"/>
      <c r="J74" s="1"/>
    </row>
    <row r="75" spans="1:21" ht="14.1" customHeight="1" x14ac:dyDescent="0.25">
      <c r="J75" s="1"/>
    </row>
    <row r="76" spans="1:21" ht="14.1" customHeight="1" x14ac:dyDescent="0.25">
      <c r="C76" s="22"/>
      <c r="D76" s="22"/>
      <c r="J76" s="1"/>
    </row>
    <row r="77" spans="1:21" ht="14.1" customHeight="1" x14ac:dyDescent="0.25">
      <c r="J77" s="1"/>
    </row>
    <row r="78" spans="1:21" ht="14.1" customHeight="1" x14ac:dyDescent="0.25">
      <c r="J78" s="1"/>
    </row>
    <row r="79" spans="1:21" ht="14.1" customHeight="1" x14ac:dyDescent="0.25">
      <c r="J79" s="1"/>
    </row>
    <row r="80" spans="1:21" ht="14.1" customHeight="1" x14ac:dyDescent="0.25">
      <c r="J80" s="1"/>
    </row>
    <row r="81" spans="2:10" ht="14.1" customHeight="1" x14ac:dyDescent="0.25">
      <c r="J81" s="1"/>
    </row>
    <row r="82" spans="2:10" ht="14.1" customHeight="1" x14ac:dyDescent="0.25">
      <c r="J82" s="1"/>
    </row>
    <row r="83" spans="2:10" ht="14.1" customHeight="1" x14ac:dyDescent="0.25">
      <c r="B83" s="21"/>
      <c r="J83" s="1"/>
    </row>
    <row r="84" spans="2:10" ht="14.1" customHeight="1" x14ac:dyDescent="0.25">
      <c r="B84" s="21"/>
      <c r="J84" s="1"/>
    </row>
    <row r="85" spans="2:10" ht="14.1" customHeight="1" x14ac:dyDescent="0.25">
      <c r="J85" s="1"/>
    </row>
    <row r="86" spans="2:10" ht="14.1" customHeight="1" x14ac:dyDescent="0.25">
      <c r="J86" s="1"/>
    </row>
    <row r="87" spans="2:10" ht="14.1" customHeight="1" x14ac:dyDescent="0.25">
      <c r="J87" s="1"/>
    </row>
    <row r="88" spans="2:10" ht="14.1" customHeight="1" x14ac:dyDescent="0.25">
      <c r="J88" s="1"/>
    </row>
    <row r="89" spans="2:10" ht="14.1" customHeight="1" x14ac:dyDescent="0.25">
      <c r="J89" s="1"/>
    </row>
    <row r="90" spans="2:10" ht="14.1" customHeight="1" x14ac:dyDescent="0.25">
      <c r="J90" s="1"/>
    </row>
    <row r="91" spans="2:10" ht="14.1" customHeight="1" x14ac:dyDescent="0.25">
      <c r="J91" s="1"/>
    </row>
    <row r="92" spans="2:10" ht="14.1" customHeight="1" x14ac:dyDescent="0.25">
      <c r="J92" s="1"/>
    </row>
    <row r="93" spans="2:10" ht="14.1" customHeight="1" x14ac:dyDescent="0.25">
      <c r="J93" s="1"/>
    </row>
    <row r="94" spans="2:10" ht="14.1" customHeight="1" x14ac:dyDescent="0.25">
      <c r="J94" s="1"/>
    </row>
    <row r="95" spans="2:10" ht="14.1" customHeight="1" x14ac:dyDescent="0.25">
      <c r="J95" s="1"/>
    </row>
    <row r="96" spans="2:10" ht="14.1" customHeight="1" x14ac:dyDescent="0.25">
      <c r="J96" s="1"/>
    </row>
    <row r="97" spans="10:10" ht="14.1" customHeight="1" x14ac:dyDescent="0.25">
      <c r="J97" s="1"/>
    </row>
  </sheetData>
  <mergeCells count="6">
    <mergeCell ref="A54:B54"/>
    <mergeCell ref="C8:I8"/>
    <mergeCell ref="K8:Q8"/>
    <mergeCell ref="C4:S4"/>
    <mergeCell ref="C5:S5"/>
    <mergeCell ref="C6:S6"/>
  </mergeCells>
  <phoneticPr fontId="0" type="noConversion"/>
  <printOptions horizontalCentered="1" verticalCentered="1" gridLinesSet="0"/>
  <pageMargins left="0" right="0" top="0" bottom="0" header="0" footer="0"/>
  <pageSetup paperSize="9" scale="68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MARZO 2025</vt:lpstr>
      <vt:lpstr>'MARZO 2025'!A_impresión_IM</vt:lpstr>
      <vt:lpstr>'MARZO 2025'!Área_de_impresión</vt:lpstr>
      <vt:lpstr>'MARZO 2025'!TOTALA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esauctor</dc:creator>
  <cp:lastModifiedBy>Hermilo Oviedo Rodriguez</cp:lastModifiedBy>
  <cp:lastPrinted>2025-12-17T20:44:45Z</cp:lastPrinted>
  <dcterms:created xsi:type="dcterms:W3CDTF">2009-02-19T19:53:26Z</dcterms:created>
  <dcterms:modified xsi:type="dcterms:W3CDTF">2026-02-12T20:42:56Z</dcterms:modified>
</cp:coreProperties>
</file>